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https://hunsail.sharepoint.com/sites/share/Megosztott dokumentumok/U7 Szervezet/MVSZ/Közgyűlés/Közgyűlés 2026/Publikus végleges anyagok/"/>
    </mc:Choice>
  </mc:AlternateContent>
  <xr:revisionPtr revIDLastSave="0" documentId="8_{740B1219-C089-4D8D-933E-48B37B861839}" xr6:coauthVersionLast="47" xr6:coauthVersionMax="47" xr10:uidLastSave="{00000000-0000-0000-0000-000000000000}"/>
  <bookViews>
    <workbookView xWindow="-108" yWindow="-108" windowWidth="23256" windowHeight="13896" tabRatio="783" xr2:uid="{00000000-000D-0000-FFFF-FFFF00000000}"/>
  </bookViews>
  <sheets>
    <sheet name="Össz bruttó ktg" sheetId="9" r:id="rId1"/>
    <sheet name="Össz bruttó bevétel" sheetId="13" r:id="rId2"/>
  </sheets>
  <definedNames>
    <definedName name="_xlnm._FilterDatabase" localSheetId="1" hidden="1">'Össz bruttó bevétel'!$A$1:$D$60</definedName>
    <definedName name="_xlnm.Print_Titles" localSheetId="1">'Össz bruttó bevétel'!$1:$1</definedName>
    <definedName name="_xlnm.Print_Titles" localSheetId="0">'Össz bruttó ktg'!$2:$2</definedName>
    <definedName name="_xlnm.Print_Area" localSheetId="1">'Össz bruttó bevétel'!$A$1:$D$68</definedName>
    <definedName name="_xlnm.Print_Area" localSheetId="0">'Össz bruttó ktg'!$A$1:$D$176</definedName>
  </definedNames>
  <calcPr calcId="191028" iterateDelta="1E-4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9" i="9" l="1"/>
  <c r="C129" i="9"/>
  <c r="D123" i="9"/>
  <c r="C123" i="9"/>
  <c r="D118" i="9"/>
  <c r="C118" i="9"/>
  <c r="D112" i="9"/>
  <c r="D111" i="9" s="1"/>
  <c r="C112" i="9"/>
  <c r="C111" i="9" s="1"/>
  <c r="D106" i="9"/>
  <c r="C106" i="9"/>
  <c r="D102" i="9"/>
  <c r="C102" i="9"/>
  <c r="D93" i="9"/>
  <c r="C93" i="9"/>
  <c r="D86" i="9"/>
  <c r="D81" i="9"/>
  <c r="C81" i="9"/>
  <c r="D73" i="9"/>
  <c r="D71" i="9" s="1"/>
  <c r="C73" i="9"/>
  <c r="C71" i="9" s="1"/>
  <c r="D68" i="9"/>
  <c r="C68" i="9"/>
  <c r="D64" i="9"/>
  <c r="C64" i="9"/>
  <c r="D52" i="9"/>
  <c r="C52" i="9"/>
  <c r="D46" i="9"/>
  <c r="C46" i="9"/>
  <c r="D40" i="9"/>
  <c r="C40" i="9"/>
  <c r="D26" i="9"/>
  <c r="D17" i="9" s="1"/>
  <c r="C26" i="9"/>
  <c r="C17" i="9" s="1"/>
  <c r="D13" i="9"/>
  <c r="C13" i="9"/>
  <c r="D8" i="9"/>
  <c r="D7" i="9" s="1"/>
  <c r="C8" i="9"/>
  <c r="D3" i="9"/>
  <c r="C3" i="9"/>
  <c r="D15" i="13"/>
  <c r="D55" i="13"/>
  <c r="C55" i="13"/>
  <c r="D52" i="13"/>
  <c r="C52" i="13"/>
  <c r="D49" i="13"/>
  <c r="C49" i="13"/>
  <c r="D45" i="13"/>
  <c r="C45" i="13"/>
  <c r="D42" i="13"/>
  <c r="D35" i="13" s="1"/>
  <c r="C35" i="13"/>
  <c r="D27" i="13"/>
  <c r="D23" i="13" s="1"/>
  <c r="C23" i="13"/>
  <c r="D14" i="13"/>
  <c r="C15" i="13"/>
  <c r="C14" i="13" s="1"/>
  <c r="D11" i="13"/>
  <c r="C11" i="13"/>
  <c r="D3" i="13"/>
  <c r="D2" i="13"/>
  <c r="D62" i="13" s="1"/>
  <c r="C3" i="13"/>
  <c r="D37" i="9" l="1"/>
  <c r="D133" i="9" s="1"/>
  <c r="C37" i="9"/>
  <c r="C86" i="9"/>
  <c r="C7" i="9"/>
  <c r="C133" i="9" s="1"/>
  <c r="C2" i="13"/>
  <c r="C62" i="13" s="1"/>
</calcChain>
</file>

<file path=xl/sharedStrings.xml><?xml version="1.0" encoding="utf-8"?>
<sst xmlns="http://schemas.openxmlformats.org/spreadsheetml/2006/main" count="301" uniqueCount="263">
  <si>
    <t>ÁFA</t>
  </si>
  <si>
    <t>Érdi Mária</t>
  </si>
  <si>
    <t>DN</t>
  </si>
  <si>
    <t>RS Feva</t>
  </si>
  <si>
    <t>9er</t>
  </si>
  <si>
    <t>Open Skiff</t>
  </si>
  <si>
    <t>üzemanyag</t>
  </si>
  <si>
    <t>Solar Boat</t>
  </si>
  <si>
    <t>HP</t>
  </si>
  <si>
    <t>egyéb</t>
  </si>
  <si>
    <t>Tehetség +</t>
  </si>
  <si>
    <t>Kékszalag</t>
  </si>
  <si>
    <t>jutalék</t>
  </si>
  <si>
    <t>Összesen</t>
  </si>
  <si>
    <t>TE képzés</t>
  </si>
  <si>
    <t>Fehér Szalag</t>
  </si>
  <si>
    <t>Olimpia</t>
  </si>
  <si>
    <t>ILCA</t>
  </si>
  <si>
    <t>Elnökségi</t>
  </si>
  <si>
    <t>4603</t>
  </si>
  <si>
    <t>Központi válogatott</t>
  </si>
  <si>
    <t>Követelés</t>
  </si>
  <si>
    <t>Állami támogatások</t>
  </si>
  <si>
    <t>101</t>
  </si>
  <si>
    <t>102</t>
  </si>
  <si>
    <t>104</t>
  </si>
  <si>
    <t>NEP edző (HM)</t>
  </si>
  <si>
    <t>105</t>
  </si>
  <si>
    <t>106</t>
  </si>
  <si>
    <t>MVSZ versenyek támogatása</t>
  </si>
  <si>
    <t>Évadnyitó</t>
  </si>
  <si>
    <t>142</t>
  </si>
  <si>
    <t>Nagyhajós Bajnokság</t>
  </si>
  <si>
    <t>Egyéb versenyek</t>
  </si>
  <si>
    <t>145</t>
  </si>
  <si>
    <t>Egyéb rendezvények</t>
  </si>
  <si>
    <t>SZPONZORÁCIÓ, TÁMOGATÁSOK, HIRDETÉS</t>
  </si>
  <si>
    <t>Kötött felhasználású</t>
  </si>
  <si>
    <t>Félszigetkerülő Széchenyi I. emlékverseny</t>
  </si>
  <si>
    <t>Évadzáró</t>
  </si>
  <si>
    <t>Egyéb</t>
  </si>
  <si>
    <t>TAGDÍJ</t>
  </si>
  <si>
    <t>Egyesületi alaptagdíj</t>
  </si>
  <si>
    <t>Létszámtól függő póttagdíj</t>
  </si>
  <si>
    <t>Pártoló tagság</t>
  </si>
  <si>
    <t>OSZ tagdíjak</t>
  </si>
  <si>
    <t>Finn</t>
  </si>
  <si>
    <t>Optimist</t>
  </si>
  <si>
    <t>Nacra</t>
  </si>
  <si>
    <t>Versenyengedély, Leigazolás, átigazolás</t>
  </si>
  <si>
    <t>VERSENYEK, RENDEZVÉNYEK (nevezési)</t>
  </si>
  <si>
    <t>STC</t>
  </si>
  <si>
    <t>OP Csapatbajnokság</t>
  </si>
  <si>
    <t>NAU370</t>
  </si>
  <si>
    <t>BÉRBEADÁS</t>
  </si>
  <si>
    <t>Motoros (csak)</t>
  </si>
  <si>
    <t>Gépjármű</t>
  </si>
  <si>
    <t>Eszközök vegyesen</t>
  </si>
  <si>
    <t>ESEMÉNYEK</t>
  </si>
  <si>
    <t>sportszakember képzés</t>
  </si>
  <si>
    <t>PÉNZÜGYI MŰVELETEK</t>
  </si>
  <si>
    <t>pénzügyi műveletek</t>
  </si>
  <si>
    <t>EGYÉB BEVÉTEL</t>
  </si>
  <si>
    <t>Szabálykönyv</t>
  </si>
  <si>
    <t>Hajóregisztráció és nyilvántartás</t>
  </si>
  <si>
    <t>Előző évek teljesítése</t>
  </si>
  <si>
    <t>Továbbszámlázott díjak, költségek</t>
  </si>
  <si>
    <t>ÖSSZESEN</t>
  </si>
  <si>
    <t>Közgyűlés</t>
  </si>
  <si>
    <t>vevő</t>
  </si>
  <si>
    <t>SZÖVETSÉG MÜKÖDTETÉSE</t>
  </si>
  <si>
    <t>0022</t>
  </si>
  <si>
    <t>IRODA ÉS TELEPHELY FENNTARTÁS</t>
  </si>
  <si>
    <t>0002</t>
  </si>
  <si>
    <t>Budaörs</t>
  </si>
  <si>
    <t>0020</t>
  </si>
  <si>
    <t>Bérleti díj</t>
  </si>
  <si>
    <t>2001</t>
  </si>
  <si>
    <t>Telefon-posta-internet-online</t>
  </si>
  <si>
    <t>0201</t>
  </si>
  <si>
    <t>Irodai költségek</t>
  </si>
  <si>
    <t>0202</t>
  </si>
  <si>
    <t>Közüzemi díjak</t>
  </si>
  <si>
    <t>0203</t>
  </si>
  <si>
    <t>Balatonfüred</t>
  </si>
  <si>
    <t>0021</t>
  </si>
  <si>
    <t>2101</t>
  </si>
  <si>
    <t>0211</t>
  </si>
  <si>
    <t>0212</t>
  </si>
  <si>
    <t>VERSENYEK, RENDEZVÉNYEK</t>
  </si>
  <si>
    <t>0003</t>
  </si>
  <si>
    <t>0031</t>
  </si>
  <si>
    <t>0032</t>
  </si>
  <si>
    <t>0033</t>
  </si>
  <si>
    <t>0034</t>
  </si>
  <si>
    <t>0035</t>
  </si>
  <si>
    <t xml:space="preserve">Bíró kijelölési program </t>
  </si>
  <si>
    <t>0036</t>
  </si>
  <si>
    <t>MVSZ versenyek egyéb költsége</t>
  </si>
  <si>
    <t>3701</t>
  </si>
  <si>
    <t>0038</t>
  </si>
  <si>
    <t>E-Sailing - Virtuál Regatta</t>
  </si>
  <si>
    <t>NAU370 RUN Bajnokság</t>
  </si>
  <si>
    <t>OD Trophy</t>
  </si>
  <si>
    <t>0039</t>
  </si>
  <si>
    <t>ÉLSPORT</t>
  </si>
  <si>
    <t>0004</t>
  </si>
  <si>
    <t>Ranglista</t>
  </si>
  <si>
    <t>0430</t>
  </si>
  <si>
    <t>Sportdiplomácia</t>
  </si>
  <si>
    <t>0440</t>
  </si>
  <si>
    <t>belföldi és nemzetközi tagdíjak</t>
  </si>
  <si>
    <t>kongresszusok</t>
  </si>
  <si>
    <t>szakmai csere (bíró, versenyrendező, -bíró)</t>
  </si>
  <si>
    <t>Támogatás</t>
  </si>
  <si>
    <t>0045</t>
  </si>
  <si>
    <t>Szerződéses sportolók</t>
  </si>
  <si>
    <t>0046</t>
  </si>
  <si>
    <t>4602</t>
  </si>
  <si>
    <t>Talent program</t>
  </si>
  <si>
    <t>4607</t>
  </si>
  <si>
    <t>Osztályszövetségek</t>
  </si>
  <si>
    <t>0047</t>
  </si>
  <si>
    <t>Kite</t>
  </si>
  <si>
    <t>Nacra15</t>
  </si>
  <si>
    <t>Versenysport - személyi kifizetések</t>
  </si>
  <si>
    <t>0048</t>
  </si>
  <si>
    <t>4801</t>
  </si>
  <si>
    <t>Élsportot érintő pályázatok</t>
  </si>
  <si>
    <t>0049</t>
  </si>
  <si>
    <t>UP edzői bérezés NEP</t>
  </si>
  <si>
    <t>4902</t>
  </si>
  <si>
    <t>ESZKÖZÖK</t>
  </si>
  <si>
    <t>0005</t>
  </si>
  <si>
    <t>Buszok</t>
  </si>
  <si>
    <t>5001</t>
  </si>
  <si>
    <t>biztosítás</t>
  </si>
  <si>
    <t>lízing</t>
  </si>
  <si>
    <t>szerviz, vizsgáztatás</t>
  </si>
  <si>
    <t>beszerzés</t>
  </si>
  <si>
    <t>Motorosok</t>
  </si>
  <si>
    <t>0511</t>
  </si>
  <si>
    <t>0512</t>
  </si>
  <si>
    <t>0514</t>
  </si>
  <si>
    <t>0515</t>
  </si>
  <si>
    <t>0516</t>
  </si>
  <si>
    <t>0517</t>
  </si>
  <si>
    <t>Utánfutó</t>
  </si>
  <si>
    <t>Egyéb eszközök (bója, lobogók, Novofer)</t>
  </si>
  <si>
    <t>0053</t>
  </si>
  <si>
    <t>Rádióhálózat üzemeltetés (Novofer)</t>
  </si>
  <si>
    <t>5301</t>
  </si>
  <si>
    <t>Versenyrendezéshez szükséges eszközök</t>
  </si>
  <si>
    <t>5302</t>
  </si>
  <si>
    <t>Irodai eszközök beszerzése</t>
  </si>
  <si>
    <t>5303</t>
  </si>
  <si>
    <t>Sportágspecifikus eszközbeszerzés</t>
  </si>
  <si>
    <t>0055</t>
  </si>
  <si>
    <t>EGYÉB MŰKÖDÉSI KIADÁSOK</t>
  </si>
  <si>
    <t>0006</t>
  </si>
  <si>
    <t>Online felületek (Weboldalak) kialakítása, fejlesztése</t>
  </si>
  <si>
    <t>Print</t>
  </si>
  <si>
    <t>Marketing, reklámajándék</t>
  </si>
  <si>
    <t>Kommunikáció (FB is)</t>
  </si>
  <si>
    <t>Egyéb kommunikációs ktg</t>
  </si>
  <si>
    <t>Egyéb működési kiadások</t>
  </si>
  <si>
    <t>0066</t>
  </si>
  <si>
    <t>Könyvelői díj</t>
  </si>
  <si>
    <t>Könyvvizsgálat</t>
  </si>
  <si>
    <t>Bérszámfejtés</t>
  </si>
  <si>
    <t>Ügyvédi díjak</t>
  </si>
  <si>
    <t>Üzemorvos</t>
  </si>
  <si>
    <t>Díjak, illetékek, bírságok</t>
  </si>
  <si>
    <t>GDPR</t>
  </si>
  <si>
    <t>Rendezvények</t>
  </si>
  <si>
    <t>0067</t>
  </si>
  <si>
    <t>Versenyekkel kapcsolatos egyéb ktg-ek</t>
  </si>
  <si>
    <t>Boat Show</t>
  </si>
  <si>
    <t>Sportrendezvények</t>
  </si>
  <si>
    <t>Továbbszámlázandó ktg</t>
  </si>
  <si>
    <t xml:space="preserve">SZAKEMBERKÉPZÉS </t>
  </si>
  <si>
    <t>0007</t>
  </si>
  <si>
    <t>0071</t>
  </si>
  <si>
    <t>Edző továbbképzés</t>
  </si>
  <si>
    <t>Tisztségviselő továbbképzés</t>
  </si>
  <si>
    <t>VitorlásSuli / GoBoating</t>
  </si>
  <si>
    <t>BIZOTTSÁGI MUNKA</t>
  </si>
  <si>
    <t>0008</t>
  </si>
  <si>
    <t>Hajózástechnikai albizottság</t>
  </si>
  <si>
    <t>Képzési Bizottság</t>
  </si>
  <si>
    <t>Nagyhajós Bizottság</t>
  </si>
  <si>
    <t>Versenyek tisztségviselőinek Bizottsága</t>
  </si>
  <si>
    <t>0009</t>
  </si>
  <si>
    <t>pénzügyi műveletek ráfordításai</t>
  </si>
  <si>
    <t>tartalék</t>
  </si>
  <si>
    <t>előző éveket érintő ktg-k</t>
  </si>
  <si>
    <t>PÁLYÁZATOK</t>
  </si>
  <si>
    <t>Ginop pályázatból nem finanszírozhat ktg (97)</t>
  </si>
  <si>
    <t>KIADÁS bruttó eFt</t>
  </si>
  <si>
    <t>BEVÉTEL bruttó eFt</t>
  </si>
  <si>
    <r>
      <t>2024.05.31 -</t>
    </r>
    <r>
      <rPr>
        <i/>
        <sz val="10"/>
        <rFont val="Arial"/>
        <family val="2"/>
        <charset val="238"/>
      </rPr>
      <t xml:space="preserve"> a leszerződött és tervezett kiadásokat és bevételek figyelembe véve</t>
    </r>
  </si>
  <si>
    <t>OTP Bank 0977 (fő számla)</t>
  </si>
  <si>
    <t>OTP Bank 5240 (elkülönített számla)</t>
  </si>
  <si>
    <t>OTP Bank 9206 (Vitorlásbál)</t>
  </si>
  <si>
    <t>OTP Bank lekötve</t>
  </si>
  <si>
    <t>Házipénztár</t>
  </si>
  <si>
    <t>2024. év folyamán tervezett bevételek</t>
  </si>
  <si>
    <t>2024. év folyamán tervezett bevételek - leszerződve</t>
  </si>
  <si>
    <t>MOB - Olimpiai szállás hozzájárulás</t>
  </si>
  <si>
    <t xml:space="preserve">Tartozás </t>
  </si>
  <si>
    <t>2024. év folyamán tervezett kiadások</t>
  </si>
  <si>
    <t>2024. év folyamán tervezett kiadások - leszerződve</t>
  </si>
  <si>
    <t>Egyenleg</t>
  </si>
  <si>
    <t>Leszerződött bevétel</t>
  </si>
  <si>
    <t xml:space="preserve">Szállítói tartozás </t>
  </si>
  <si>
    <t>Leszerződött kiadás</t>
  </si>
  <si>
    <t>Bruttó bér (iroda)</t>
  </si>
  <si>
    <t>2025. Közgyűlés</t>
  </si>
  <si>
    <t>2025. 
teljesült</t>
  </si>
  <si>
    <t>2025. 
felhasznált</t>
  </si>
  <si>
    <t>Erasmus+</t>
  </si>
  <si>
    <t>Kiemelt Edzői Program</t>
  </si>
  <si>
    <t>107</t>
  </si>
  <si>
    <t>TOP</t>
  </si>
  <si>
    <t>YS Trophy, Nyugati Balatoni Regatta</t>
  </si>
  <si>
    <t>Klasszikus Kupa</t>
  </si>
  <si>
    <t>NSMI és HM által támogatott versenyek</t>
  </si>
  <si>
    <t>Vadnai Jonatán</t>
  </si>
  <si>
    <t xml:space="preserve">OTP Bank 9206 </t>
  </si>
  <si>
    <t>OTP Bank EUR</t>
  </si>
  <si>
    <t>egyéb: ILCA 470 OB</t>
  </si>
  <si>
    <t>Tervezett bevétel</t>
  </si>
  <si>
    <t>Tervezett kiadás</t>
  </si>
  <si>
    <t>Héraklész</t>
  </si>
  <si>
    <t>MÁ HUF</t>
  </si>
  <si>
    <t>MÁ HUF2</t>
  </si>
  <si>
    <t>LA beszerzés</t>
  </si>
  <si>
    <t>Erasmus</t>
  </si>
  <si>
    <r>
      <t>2025.12.31 -</t>
    </r>
    <r>
      <rPr>
        <i/>
        <sz val="10"/>
        <rFont val="Arial"/>
        <family val="2"/>
        <charset val="238"/>
      </rPr>
      <t xml:space="preserve"> a leszerződött és tervezett kiadásokat és bevételek figyelembe véve</t>
    </r>
  </si>
  <si>
    <t>2026-ra elkülönítve</t>
  </si>
  <si>
    <t>Egyéb (Konditerem, LA bázis,Tehetség+, TOP)</t>
  </si>
  <si>
    <r>
      <t xml:space="preserve">2025. évi CASHFLOW
KIADÁS - Bruttó </t>
    </r>
    <r>
      <rPr>
        <i/>
        <sz val="14"/>
        <rFont val="Arial"/>
        <family val="2"/>
        <charset val="238"/>
      </rPr>
      <t>(eFt)</t>
    </r>
  </si>
  <si>
    <r>
      <t xml:space="preserve">2025. évi CASHFLOW
BEVÉTEL - Bruttó </t>
    </r>
    <r>
      <rPr>
        <i/>
        <sz val="14"/>
        <rFont val="Arial"/>
        <family val="2"/>
      </rPr>
      <t>eFt</t>
    </r>
  </si>
  <si>
    <t>TÁMOGATÁSOK</t>
  </si>
  <si>
    <t>szakmai működési (HM/NSMI)</t>
  </si>
  <si>
    <t>versenyek (HM/NSMI)</t>
  </si>
  <si>
    <t>versenysport munkabér</t>
  </si>
  <si>
    <t>szövetségi kapitány, vezetőedző, sportigazgató</t>
  </si>
  <si>
    <t>EGYÉB</t>
  </si>
  <si>
    <t>HM/NSMI támogatás visszafizetése</t>
  </si>
  <si>
    <t>Pénzeszközök (2025.12.31)</t>
  </si>
  <si>
    <t>Nyitott követelések (2025.12.31)</t>
  </si>
  <si>
    <t>MINDÖSSZESEN</t>
  </si>
  <si>
    <t>MKB TOP</t>
  </si>
  <si>
    <t>MKB NSMI</t>
  </si>
  <si>
    <t>OTP1</t>
  </si>
  <si>
    <t>OTP2</t>
  </si>
  <si>
    <t>OTP eur</t>
  </si>
  <si>
    <t>HP EUR</t>
  </si>
  <si>
    <t>Egyéb sportszakemberek</t>
  </si>
  <si>
    <t>Telefon, posta, internet, online tárhelyek software, IT üzemeltetés</t>
  </si>
  <si>
    <t>Gépjármű elszámolás</t>
  </si>
  <si>
    <t>Járulék (SZOCHO)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</si>
</sst>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_-* #,##0\ _F_t_-;\-* #,##0\ _F_t_-;_-* &quot;-&quot;??\ _F_t_-;_-@_-"/>
    <numFmt numFmtId="166" formatCode="#,##0_ ;[Red]\-#,##0\ "/>
  </numFmts>
  <fonts count="6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17"/>
      <name val="Arial"/>
      <family val="2"/>
    </font>
    <font>
      <b/>
      <sz val="10"/>
      <name val="Arial"/>
      <family val="2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i/>
      <sz val="10"/>
      <name val="Arial"/>
      <family val="2"/>
      <charset val="238"/>
    </font>
    <font>
      <i/>
      <sz val="14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theme="10"/>
      <name val="Arial CE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DINCE-Medium"/>
      <family val="2"/>
      <charset val="238"/>
    </font>
    <font>
      <sz val="11"/>
      <color rgb="FF3F3F76"/>
      <name val="DINCE-Medium"/>
      <family val="2"/>
      <charset val="238"/>
    </font>
    <font>
      <b/>
      <sz val="15"/>
      <color theme="3"/>
      <name val="DINCE-Medium"/>
      <family val="2"/>
      <charset val="238"/>
    </font>
    <font>
      <b/>
      <sz val="13"/>
      <color theme="3"/>
      <name val="DINCE-Medium"/>
      <family val="2"/>
      <charset val="238"/>
    </font>
    <font>
      <b/>
      <sz val="11"/>
      <color theme="3"/>
      <name val="DINCE-Medium"/>
      <family val="2"/>
      <charset val="238"/>
    </font>
    <font>
      <b/>
      <sz val="11"/>
      <color theme="0"/>
      <name val="DINCE-Medium"/>
      <family val="2"/>
      <charset val="238"/>
    </font>
    <font>
      <sz val="11"/>
      <color rgb="FFFF0000"/>
      <name val="DINCE-Medium"/>
      <family val="2"/>
      <charset val="238"/>
    </font>
    <font>
      <sz val="11"/>
      <color rgb="FFFA7D00"/>
      <name val="DINCE-Medium"/>
      <family val="2"/>
      <charset val="238"/>
    </font>
    <font>
      <sz val="11"/>
      <color theme="0"/>
      <name val="DINCE-Medium"/>
      <family val="2"/>
      <charset val="238"/>
    </font>
    <font>
      <sz val="11"/>
      <color rgb="FF006100"/>
      <name val="DINCE-Medium"/>
      <family val="2"/>
      <charset val="238"/>
    </font>
    <font>
      <b/>
      <sz val="11"/>
      <color rgb="FF3F3F3F"/>
      <name val="DINCE-Medium"/>
      <family val="2"/>
      <charset val="238"/>
    </font>
    <font>
      <i/>
      <sz val="11"/>
      <color rgb="FF7F7F7F"/>
      <name val="DINCE-Medium"/>
      <family val="2"/>
      <charset val="238"/>
    </font>
    <font>
      <b/>
      <sz val="11"/>
      <color theme="1"/>
      <name val="DINCE-Medium"/>
      <family val="2"/>
      <charset val="238"/>
    </font>
    <font>
      <sz val="11"/>
      <color rgb="FF9C0006"/>
      <name val="DINCE-Medium"/>
      <family val="2"/>
      <charset val="238"/>
    </font>
    <font>
      <sz val="11"/>
      <color rgb="FF9C5700"/>
      <name val="DINCE-Medium"/>
      <family val="2"/>
      <charset val="238"/>
    </font>
    <font>
      <b/>
      <sz val="11"/>
      <color rgb="FFFA7D00"/>
      <name val="DINCE-Medium"/>
      <family val="2"/>
      <charset val="238"/>
    </font>
    <font>
      <b/>
      <sz val="14"/>
      <name val="Arial"/>
      <family val="2"/>
    </font>
    <font>
      <i/>
      <sz val="14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CC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7">
    <xf numFmtId="0" fontId="0" fillId="0" borderId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/>
    <xf numFmtId="0" fontId="15" fillId="0" borderId="0"/>
    <xf numFmtId="0" fontId="8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8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9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5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0" fillId="0" borderId="0"/>
    <xf numFmtId="0" fontId="21" fillId="0" borderId="0"/>
    <xf numFmtId="0" fontId="22" fillId="0" borderId="0"/>
    <xf numFmtId="0" fontId="23" fillId="0" borderId="0"/>
    <xf numFmtId="0" fontId="27" fillId="0" borderId="0"/>
    <xf numFmtId="164" fontId="2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6" fillId="0" borderId="0"/>
    <xf numFmtId="44" fontId="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34" fillId="8" borderId="0" applyNumberFormat="0" applyBorder="0" applyAlignment="0" applyProtection="0"/>
    <xf numFmtId="0" fontId="36" fillId="10" borderId="15" applyNumberFormat="0" applyAlignment="0" applyProtection="0"/>
    <xf numFmtId="0" fontId="37" fillId="11" borderId="16" applyNumberFormat="0" applyAlignment="0" applyProtection="0"/>
    <xf numFmtId="0" fontId="38" fillId="11" borderId="15" applyNumberFormat="0" applyAlignment="0" applyProtection="0"/>
    <xf numFmtId="0" fontId="39" fillId="0" borderId="17" applyNumberFormat="0" applyFill="0" applyAlignment="0" applyProtection="0"/>
    <xf numFmtId="0" fontId="40" fillId="12" borderId="18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0" borderId="20" applyNumberFormat="0" applyFill="0" applyAlignment="0" applyProtection="0"/>
    <xf numFmtId="0" fontId="43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43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43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43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43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3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4" fillId="15" borderId="0" applyNumberFormat="0" applyBorder="0" applyAlignment="0" applyProtection="0"/>
    <xf numFmtId="0" fontId="44" fillId="19" borderId="0" applyNumberFormat="0" applyBorder="0" applyAlignment="0" applyProtection="0"/>
    <xf numFmtId="0" fontId="44" fillId="23" borderId="0" applyNumberFormat="0" applyBorder="0" applyAlignment="0" applyProtection="0"/>
    <xf numFmtId="0" fontId="44" fillId="27" borderId="0" applyNumberFormat="0" applyBorder="0" applyAlignment="0" applyProtection="0"/>
    <xf numFmtId="0" fontId="44" fillId="31" borderId="0" applyNumberFormat="0" applyBorder="0" applyAlignment="0" applyProtection="0"/>
    <xf numFmtId="0" fontId="44" fillId="35" borderId="0" applyNumberFormat="0" applyBorder="0" applyAlignment="0" applyProtection="0"/>
    <xf numFmtId="0" fontId="44" fillId="16" borderId="0" applyNumberFormat="0" applyBorder="0" applyAlignment="0" applyProtection="0"/>
    <xf numFmtId="0" fontId="44" fillId="20" borderId="0" applyNumberFormat="0" applyBorder="0" applyAlignment="0" applyProtection="0"/>
    <xf numFmtId="0" fontId="44" fillId="24" borderId="0" applyNumberFormat="0" applyBorder="0" applyAlignment="0" applyProtection="0"/>
    <xf numFmtId="0" fontId="44" fillId="28" borderId="0" applyNumberFormat="0" applyBorder="0" applyAlignment="0" applyProtection="0"/>
    <xf numFmtId="0" fontId="44" fillId="32" borderId="0" applyNumberFormat="0" applyBorder="0" applyAlignment="0" applyProtection="0"/>
    <xf numFmtId="0" fontId="44" fillId="36" borderId="0" applyNumberFormat="0" applyBorder="0" applyAlignment="0" applyProtection="0"/>
    <xf numFmtId="0" fontId="5" fillId="17" borderId="0" applyNumberFormat="0" applyBorder="0" applyAlignment="0" applyProtection="0"/>
    <xf numFmtId="0" fontId="44" fillId="17" borderId="0" applyNumberFormat="0" applyBorder="0" applyAlignment="0" applyProtection="0"/>
    <xf numFmtId="0" fontId="5" fillId="21" borderId="0" applyNumberFormat="0" applyBorder="0" applyAlignment="0" applyProtection="0"/>
    <xf numFmtId="0" fontId="44" fillId="21" borderId="0" applyNumberFormat="0" applyBorder="0" applyAlignment="0" applyProtection="0"/>
    <xf numFmtId="0" fontId="5" fillId="25" borderId="0" applyNumberFormat="0" applyBorder="0" applyAlignment="0" applyProtection="0"/>
    <xf numFmtId="0" fontId="44" fillId="25" borderId="0" applyNumberFormat="0" applyBorder="0" applyAlignment="0" applyProtection="0"/>
    <xf numFmtId="0" fontId="5" fillId="29" borderId="0" applyNumberFormat="0" applyBorder="0" applyAlignment="0" applyProtection="0"/>
    <xf numFmtId="0" fontId="44" fillId="29" borderId="0" applyNumberFormat="0" applyBorder="0" applyAlignment="0" applyProtection="0"/>
    <xf numFmtId="0" fontId="5" fillId="33" borderId="0" applyNumberFormat="0" applyBorder="0" applyAlignment="0" applyProtection="0"/>
    <xf numFmtId="0" fontId="44" fillId="33" borderId="0" applyNumberFormat="0" applyBorder="0" applyAlignment="0" applyProtection="0"/>
    <xf numFmtId="0" fontId="5" fillId="37" borderId="0" applyNumberFormat="0" applyBorder="0" applyAlignment="0" applyProtection="0"/>
    <xf numFmtId="0" fontId="44" fillId="37" borderId="0" applyNumberFormat="0" applyBorder="0" applyAlignment="0" applyProtection="0"/>
    <xf numFmtId="0" fontId="45" fillId="10" borderId="15" applyNumberFormat="0" applyAlignment="0" applyProtection="0"/>
    <xf numFmtId="0" fontId="46" fillId="0" borderId="12" applyNumberFormat="0" applyFill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8" fillId="0" borderId="0" applyNumberFormat="0" applyFill="0" applyBorder="0" applyAlignment="0" applyProtection="0"/>
    <xf numFmtId="0" fontId="49" fillId="12" borderId="18" applyNumberFormat="0" applyAlignment="0" applyProtection="0"/>
    <xf numFmtId="0" fontId="50" fillId="0" borderId="0" applyNumberFormat="0" applyFill="0" applyBorder="0" applyAlignment="0" applyProtection="0"/>
    <xf numFmtId="0" fontId="51" fillId="0" borderId="17" applyNumberFormat="0" applyFill="0" applyAlignment="0" applyProtection="0"/>
    <xf numFmtId="0" fontId="5" fillId="13" borderId="19" applyNumberFormat="0" applyFont="0" applyAlignment="0" applyProtection="0"/>
    <xf numFmtId="0" fontId="44" fillId="13" borderId="19" applyNumberFormat="0" applyFont="0" applyAlignment="0" applyProtection="0"/>
    <xf numFmtId="0" fontId="52" fillId="14" borderId="0" applyNumberFormat="0" applyBorder="0" applyAlignment="0" applyProtection="0"/>
    <xf numFmtId="0" fontId="52" fillId="18" borderId="0" applyNumberFormat="0" applyBorder="0" applyAlignment="0" applyProtection="0"/>
    <xf numFmtId="0" fontId="52" fillId="22" borderId="0" applyNumberFormat="0" applyBorder="0" applyAlignment="0" applyProtection="0"/>
    <xf numFmtId="0" fontId="52" fillId="26" borderId="0" applyNumberFormat="0" applyBorder="0" applyAlignment="0" applyProtection="0"/>
    <xf numFmtId="0" fontId="52" fillId="30" borderId="0" applyNumberFormat="0" applyBorder="0" applyAlignment="0" applyProtection="0"/>
    <xf numFmtId="0" fontId="52" fillId="34" borderId="0" applyNumberFormat="0" applyBorder="0" applyAlignment="0" applyProtection="0"/>
    <xf numFmtId="0" fontId="53" fillId="7" borderId="0" applyNumberFormat="0" applyBorder="0" applyAlignment="0" applyProtection="0"/>
    <xf numFmtId="0" fontId="54" fillId="11" borderId="16" applyNumberFormat="0" applyAlignment="0" applyProtection="0"/>
    <xf numFmtId="0" fontId="55" fillId="0" borderId="0" applyNumberFormat="0" applyFill="0" applyBorder="0" applyAlignment="0" applyProtection="0"/>
    <xf numFmtId="0" fontId="5" fillId="0" borderId="0"/>
    <xf numFmtId="0" fontId="44" fillId="0" borderId="0"/>
    <xf numFmtId="0" fontId="56" fillId="0" borderId="20" applyNumberFormat="0" applyFill="0" applyAlignment="0" applyProtection="0"/>
    <xf numFmtId="0" fontId="57" fillId="8" borderId="0" applyNumberFormat="0" applyBorder="0" applyAlignment="0" applyProtection="0"/>
    <xf numFmtId="0" fontId="35" fillId="9" borderId="0" applyNumberFormat="0" applyBorder="0" applyAlignment="0" applyProtection="0"/>
    <xf numFmtId="0" fontId="58" fillId="9" borderId="0" applyNumberFormat="0" applyBorder="0" applyAlignment="0" applyProtection="0"/>
    <xf numFmtId="0" fontId="59" fillId="11" borderId="15" applyNumberFormat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5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6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7" borderId="0" applyNumberFormat="0" applyBorder="0" applyAlignment="0" applyProtection="0"/>
    <xf numFmtId="0" fontId="4" fillId="13" borderId="19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4" fontId="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7" borderId="0" applyNumberFormat="0" applyBorder="0" applyAlignment="0" applyProtection="0"/>
    <xf numFmtId="0" fontId="3" fillId="13" borderId="19" applyNumberFormat="0" applyFont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5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6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7" borderId="0" applyNumberFormat="0" applyBorder="0" applyAlignment="0" applyProtection="0"/>
    <xf numFmtId="0" fontId="3" fillId="13" borderId="19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19" applyNumberFormat="0" applyFont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19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13" borderId="19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13" borderId="19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2"/>
    </xf>
    <xf numFmtId="0" fontId="6" fillId="0" borderId="5" xfId="0" applyFont="1" applyBorder="1" applyAlignment="1">
      <alignment horizontal="left" vertical="center" wrapText="1" indent="2"/>
    </xf>
    <xf numFmtId="0" fontId="6" fillId="0" borderId="0" xfId="0" applyFont="1" applyAlignment="1">
      <alignment horizontal="left" vertical="center" wrapText="1"/>
    </xf>
    <xf numFmtId="165" fontId="7" fillId="0" borderId="7" xfId="1" applyNumberFormat="1" applyFont="1" applyBorder="1" applyAlignment="1">
      <alignment horizontal="center" vertical="center" wrapText="1"/>
    </xf>
    <xf numFmtId="165" fontId="7" fillId="0" borderId="9" xfId="1" applyNumberFormat="1" applyFont="1" applyBorder="1" applyAlignment="1">
      <alignment horizontal="right" vertical="center"/>
    </xf>
    <xf numFmtId="165" fontId="0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6" fontId="16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right" vertical="center"/>
    </xf>
    <xf numFmtId="166" fontId="6" fillId="0" borderId="10" xfId="0" applyNumberFormat="1" applyFont="1" applyBorder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166" fontId="6" fillId="0" borderId="11" xfId="0" applyNumberFormat="1" applyFont="1" applyBorder="1" applyAlignment="1">
      <alignment horizontal="right" vertical="center"/>
    </xf>
    <xf numFmtId="166" fontId="7" fillId="2" borderId="4" xfId="1" applyNumberFormat="1" applyFont="1" applyFill="1" applyBorder="1" applyAlignment="1">
      <alignment horizontal="right" vertical="center" wrapText="1"/>
    </xf>
    <xf numFmtId="166" fontId="7" fillId="0" borderId="9" xfId="0" applyNumberFormat="1" applyFont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/>
    </xf>
    <xf numFmtId="166" fontId="7" fillId="0" borderId="3" xfId="0" applyNumberFormat="1" applyFont="1" applyBorder="1" applyAlignment="1">
      <alignment horizontal="right" vertical="center"/>
    </xf>
    <xf numFmtId="166" fontId="7" fillId="0" borderId="2" xfId="0" applyNumberFormat="1" applyFont="1" applyBorder="1" applyAlignment="1">
      <alignment horizontal="right" vertical="center"/>
    </xf>
    <xf numFmtId="166" fontId="6" fillId="0" borderId="2" xfId="0" applyNumberFormat="1" applyFont="1" applyBorder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6" fontId="6" fillId="0" borderId="3" xfId="0" applyNumberFormat="1" applyFont="1" applyBorder="1" applyAlignment="1">
      <alignment horizontal="right" vertical="center"/>
    </xf>
    <xf numFmtId="165" fontId="7" fillId="0" borderId="0" xfId="1" applyNumberFormat="1" applyFont="1" applyAlignment="1">
      <alignment vertical="center"/>
    </xf>
    <xf numFmtId="165" fontId="6" fillId="0" borderId="10" xfId="1" applyNumberFormat="1" applyFont="1" applyBorder="1" applyAlignment="1">
      <alignment vertical="center"/>
    </xf>
    <xf numFmtId="165" fontId="6" fillId="0" borderId="2" xfId="1" applyNumberFormat="1" applyFont="1" applyBorder="1" applyAlignment="1">
      <alignment vertical="center"/>
    </xf>
    <xf numFmtId="165" fontId="6" fillId="0" borderId="11" xfId="1" applyNumberFormat="1" applyFont="1" applyBorder="1" applyAlignment="1">
      <alignment vertical="center"/>
    </xf>
    <xf numFmtId="165" fontId="7" fillId="0" borderId="0" xfId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right" vertical="center" wrapText="1" indent="1"/>
    </xf>
    <xf numFmtId="165" fontId="7" fillId="0" borderId="0" xfId="1" applyNumberFormat="1" applyFont="1" applyAlignment="1">
      <alignment horizontal="right"/>
    </xf>
    <xf numFmtId="165" fontId="7" fillId="0" borderId="0" xfId="1" applyNumberFormat="1" applyFont="1" applyAlignment="1">
      <alignment horizontal="right" vertical="center"/>
    </xf>
    <xf numFmtId="0" fontId="7" fillId="0" borderId="0" xfId="0" applyFont="1" applyAlignment="1">
      <alignment horizontal="right" vertical="center" wrapText="1" indent="1"/>
    </xf>
    <xf numFmtId="0" fontId="7" fillId="0" borderId="0" xfId="0" applyFont="1" applyAlignment="1">
      <alignment horizontal="left" vertical="center" wrapText="1"/>
    </xf>
    <xf numFmtId="166" fontId="7" fillId="0" borderId="0" xfId="1" applyNumberFormat="1" applyFont="1" applyFill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8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166" fontId="16" fillId="0" borderId="8" xfId="0" applyNumberFormat="1" applyFont="1" applyBorder="1" applyAlignment="1">
      <alignment horizontal="center" vertical="center"/>
    </xf>
    <xf numFmtId="166" fontId="0" fillId="0" borderId="8" xfId="0" applyNumberFormat="1" applyBorder="1" applyAlignment="1">
      <alignment horizontal="right" vertical="center"/>
    </xf>
    <xf numFmtId="14" fontId="11" fillId="0" borderId="0" xfId="0" applyNumberFormat="1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 indent="2"/>
    </xf>
    <xf numFmtId="166" fontId="6" fillId="0" borderId="0" xfId="1" applyNumberFormat="1" applyFont="1" applyFill="1" applyBorder="1" applyAlignment="1">
      <alignment horizontal="right" vertical="center" wrapText="1"/>
    </xf>
    <xf numFmtId="166" fontId="6" fillId="0" borderId="0" xfId="0" applyNumberFormat="1" applyFont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0" fontId="11" fillId="4" borderId="8" xfId="0" applyFont="1" applyFill="1" applyBorder="1" applyAlignment="1">
      <alignment vertical="center"/>
    </xf>
    <xf numFmtId="166" fontId="6" fillId="4" borderId="8" xfId="0" applyNumberFormat="1" applyFont="1" applyFill="1" applyBorder="1" applyAlignment="1">
      <alignment horizontal="center" vertical="center"/>
    </xf>
    <xf numFmtId="166" fontId="0" fillId="4" borderId="8" xfId="0" applyNumberFormat="1" applyFill="1" applyBorder="1" applyAlignment="1">
      <alignment horizontal="right" vertical="center"/>
    </xf>
    <xf numFmtId="49" fontId="6" fillId="0" borderId="2" xfId="0" applyNumberFormat="1" applyFont="1" applyBorder="1" applyAlignment="1">
      <alignment horizontal="center" vertical="center" wrapText="1"/>
    </xf>
    <xf numFmtId="165" fontId="6" fillId="0" borderId="10" xfId="1" applyNumberFormat="1" applyFont="1" applyBorder="1" applyAlignment="1">
      <alignment horizontal="right" vertical="center"/>
    </xf>
    <xf numFmtId="165" fontId="6" fillId="0" borderId="2" xfId="1" applyNumberFormat="1" applyFont="1" applyBorder="1" applyAlignment="1">
      <alignment horizontal="right" vertical="center"/>
    </xf>
    <xf numFmtId="165" fontId="6" fillId="0" borderId="5" xfId="1" applyNumberFormat="1" applyFont="1" applyBorder="1" applyAlignment="1">
      <alignment horizontal="right" vertical="center"/>
    </xf>
    <xf numFmtId="165" fontId="6" fillId="0" borderId="11" xfId="1" applyNumberFormat="1" applyFont="1" applyBorder="1" applyAlignment="1">
      <alignment horizontal="right" vertical="center"/>
    </xf>
    <xf numFmtId="165" fontId="6" fillId="0" borderId="10" xfId="1" applyNumberFormat="1" applyFont="1" applyFill="1" applyBorder="1" applyAlignment="1">
      <alignment horizontal="right" vertical="center"/>
    </xf>
    <xf numFmtId="165" fontId="6" fillId="0" borderId="11" xfId="1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0" xfId="0" quotePrefix="1" applyFont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65" fontId="8" fillId="0" borderId="0" xfId="1" applyNumberFormat="1" applyFont="1" applyAlignment="1">
      <alignment vertical="center"/>
    </xf>
    <xf numFmtId="165" fontId="6" fillId="0" borderId="0" xfId="1" applyNumberFormat="1" applyFont="1" applyFill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165" fontId="6" fillId="0" borderId="2" xfId="1" applyNumberFormat="1" applyFont="1" applyFill="1" applyBorder="1" applyAlignment="1">
      <alignment horizontal="right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60" fillId="0" borderId="7" xfId="0" applyFont="1" applyBorder="1" applyAlignment="1">
      <alignment vertical="center" wrapText="1"/>
    </xf>
    <xf numFmtId="49" fontId="17" fillId="6" borderId="4" xfId="0" applyNumberFormat="1" applyFont="1" applyFill="1" applyBorder="1" applyAlignment="1">
      <alignment vertical="center" wrapText="1"/>
    </xf>
    <xf numFmtId="0" fontId="17" fillId="6" borderId="8" xfId="0" applyFont="1" applyFill="1" applyBorder="1" applyAlignment="1">
      <alignment horizontal="center" vertical="center"/>
    </xf>
    <xf numFmtId="165" fontId="17" fillId="6" borderId="9" xfId="1" applyNumberFormat="1" applyFont="1" applyFill="1" applyBorder="1" applyAlignment="1">
      <alignment horizontal="right" vertical="center"/>
    </xf>
    <xf numFmtId="0" fontId="17" fillId="6" borderId="4" xfId="0" applyFont="1" applyFill="1" applyBorder="1" applyAlignment="1">
      <alignment vertical="center"/>
    </xf>
    <xf numFmtId="0" fontId="7" fillId="0" borderId="4" xfId="0" applyFont="1" applyBorder="1" applyAlignment="1">
      <alignment horizontal="left" vertical="center" wrapText="1" indent="1"/>
    </xf>
    <xf numFmtId="165" fontId="7" fillId="0" borderId="1" xfId="1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center" vertical="center"/>
    </xf>
    <xf numFmtId="165" fontId="6" fillId="0" borderId="9" xfId="1" applyNumberFormat="1" applyFont="1" applyFill="1" applyBorder="1" applyAlignment="1">
      <alignment horizontal="right" vertical="center"/>
    </xf>
    <xf numFmtId="9" fontId="7" fillId="0" borderId="4" xfId="0" applyNumberFormat="1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/>
    </xf>
    <xf numFmtId="165" fontId="17" fillId="6" borderId="1" xfId="1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left" indent="1"/>
    </xf>
    <xf numFmtId="165" fontId="11" fillId="38" borderId="9" xfId="1" applyNumberFormat="1" applyFont="1" applyFill="1" applyBorder="1" applyAlignment="1">
      <alignment horizontal="right"/>
    </xf>
    <xf numFmtId="0" fontId="11" fillId="38" borderId="8" xfId="0" applyFont="1" applyFill="1" applyBorder="1" applyAlignment="1">
      <alignment horizontal="center"/>
    </xf>
    <xf numFmtId="0" fontId="11" fillId="0" borderId="4" xfId="0" applyFont="1" applyBorder="1" applyAlignment="1">
      <alignment horizontal="right" vertical="center"/>
    </xf>
    <xf numFmtId="0" fontId="0" fillId="0" borderId="8" xfId="0" applyBorder="1"/>
    <xf numFmtId="0" fontId="7" fillId="0" borderId="4" xfId="0" applyFont="1" applyBorder="1" applyAlignment="1">
      <alignment horizontal="right"/>
    </xf>
    <xf numFmtId="166" fontId="17" fillId="6" borderId="3" xfId="1" applyNumberFormat="1" applyFont="1" applyFill="1" applyBorder="1" applyAlignment="1">
      <alignment horizontal="right" vertical="center" wrapText="1"/>
    </xf>
    <xf numFmtId="166" fontId="17" fillId="6" borderId="9" xfId="1" applyNumberFormat="1" applyFont="1" applyFill="1" applyBorder="1" applyAlignment="1">
      <alignment horizontal="right" vertical="center" wrapText="1"/>
    </xf>
    <xf numFmtId="166" fontId="17" fillId="6" borderId="1" xfId="1" applyNumberFormat="1" applyFont="1" applyFill="1" applyBorder="1" applyAlignment="1">
      <alignment horizontal="right" vertical="center" wrapText="1"/>
    </xf>
    <xf numFmtId="165" fontId="0" fillId="3" borderId="0" xfId="1" applyNumberFormat="1" applyFont="1" applyFill="1" applyAlignment="1">
      <alignment horizontal="right"/>
    </xf>
    <xf numFmtId="165" fontId="0" fillId="5" borderId="0" xfId="1" applyNumberFormat="1" applyFont="1" applyFill="1" applyAlignment="1">
      <alignment horizontal="right"/>
    </xf>
    <xf numFmtId="165" fontId="0" fillId="0" borderId="0" xfId="1" applyNumberFormat="1" applyFont="1" applyFill="1" applyAlignment="1">
      <alignment horizontal="right"/>
    </xf>
    <xf numFmtId="0" fontId="6" fillId="0" borderId="10" xfId="0" quotePrefix="1" applyFont="1" applyBorder="1" applyAlignment="1">
      <alignment horizontal="center" vertical="center"/>
    </xf>
    <xf numFmtId="0" fontId="6" fillId="38" borderId="9" xfId="0" applyFont="1" applyFill="1" applyBorder="1" applyAlignment="1">
      <alignment horizontal="left" vertical="center" wrapText="1"/>
    </xf>
    <xf numFmtId="0" fontId="17" fillId="6" borderId="2" xfId="0" applyFont="1" applyFill="1" applyBorder="1" applyAlignment="1">
      <alignment horizontal="center" vertical="center" wrapText="1"/>
    </xf>
    <xf numFmtId="166" fontId="6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2"/>
    </xf>
    <xf numFmtId="0" fontId="6" fillId="0" borderId="1" xfId="0" applyFont="1" applyBorder="1" applyAlignment="1">
      <alignment horizontal="left" vertical="center" indent="2"/>
    </xf>
    <xf numFmtId="0" fontId="17" fillId="6" borderId="6" xfId="0" applyFont="1" applyFill="1" applyBorder="1" applyAlignment="1">
      <alignment vertical="center"/>
    </xf>
    <xf numFmtId="0" fontId="7" fillId="0" borderId="4" xfId="0" applyFont="1" applyBorder="1" applyAlignment="1">
      <alignment horizontal="left" vertical="center" indent="2"/>
    </xf>
    <xf numFmtId="0" fontId="6" fillId="0" borderId="4" xfId="0" applyFont="1" applyBorder="1" applyAlignment="1">
      <alignment horizontal="left" vertical="center" indent="3"/>
    </xf>
    <xf numFmtId="0" fontId="9" fillId="0" borderId="7" xfId="0" applyFont="1" applyBorder="1" applyAlignment="1">
      <alignment vertical="center" wrapText="1"/>
    </xf>
    <xf numFmtId="166" fontId="7" fillId="0" borderId="0" xfId="0" applyNumberFormat="1" applyFont="1" applyAlignment="1">
      <alignment horizontal="center" vertical="center" wrapText="1"/>
    </xf>
    <xf numFmtId="166" fontId="7" fillId="0" borderId="0" xfId="15" applyNumberFormat="1" applyFont="1" applyFill="1" applyBorder="1" applyAlignment="1">
      <alignment horizontal="center" vertical="center" wrapText="1"/>
    </xf>
    <xf numFmtId="165" fontId="7" fillId="0" borderId="10" xfId="1" applyNumberFormat="1" applyFont="1" applyFill="1" applyBorder="1" applyAlignment="1">
      <alignment horizontal="right" vertical="center"/>
    </xf>
    <xf numFmtId="166" fontId="6" fillId="0" borderId="0" xfId="0" applyNumberFormat="1" applyFont="1" applyAlignment="1">
      <alignment vertical="center"/>
    </xf>
  </cellXfs>
  <cellStyles count="397">
    <cellStyle name="20% - 1. jelölőszín" xfId="76" builtinId="30" customBuiltin="1"/>
    <cellStyle name="20% - 1. jelölőszín 2" xfId="93" xr:uid="{3C0BF61C-F28F-48EE-ACB4-DBA56462B57D}"/>
    <cellStyle name="20% - 1. jelölőszín 3" xfId="143" xr:uid="{26766CB2-1D6A-4837-B0AB-4309A91DA917}"/>
    <cellStyle name="20% - 1. jelölőszín 3 2" xfId="221" xr:uid="{576481C8-2D1B-4776-834D-703D501FF80F}"/>
    <cellStyle name="20% - 1. jelölőszín 3 3" xfId="296" xr:uid="{934A4245-F0A0-4498-B086-93A1FA0078C6}"/>
    <cellStyle name="20% - 1. jelölőszín 3 4" xfId="371" xr:uid="{343D8C4E-EB96-4E2C-BE60-14774058B543}"/>
    <cellStyle name="20% - 1. jelölőszín 4" xfId="201" xr:uid="{0AF1967C-C49A-423A-A992-61FDBDD73F89}"/>
    <cellStyle name="20% - 1. jelölőszín 5" xfId="276" xr:uid="{35A1A90B-C05D-4A83-9401-A4B7193B56C2}"/>
    <cellStyle name="20% - 1. jelölőszín 6" xfId="351" xr:uid="{43A781BF-2656-4543-B53C-FF47D59C6DDE}"/>
    <cellStyle name="20% - 2. jelölőszín" xfId="79" builtinId="34" customBuiltin="1"/>
    <cellStyle name="20% - 2. jelölőszín 2" xfId="94" xr:uid="{39FD9178-D4D3-4DC5-8E55-5CE33E4521A7}"/>
    <cellStyle name="20% - 2. jelölőszín 3" xfId="144" xr:uid="{0CAD78F7-0EEE-4827-9E2D-46502D4BF32C}"/>
    <cellStyle name="20% - 2. jelölőszín 3 2" xfId="222" xr:uid="{9595CA75-390C-4FA7-82F8-AD13F5783CC0}"/>
    <cellStyle name="20% - 2. jelölőszín 3 3" xfId="297" xr:uid="{3D1AAB18-0896-48B1-9BA7-4A922273651A}"/>
    <cellStyle name="20% - 2. jelölőszín 3 4" xfId="372" xr:uid="{7177BEF1-942E-4838-9552-6BF2A564D7B9}"/>
    <cellStyle name="20% - 2. jelölőszín 4" xfId="203" xr:uid="{F9D2B1A0-2352-419C-8952-4E1D145B1924}"/>
    <cellStyle name="20% - 2. jelölőszín 5" xfId="278" xr:uid="{7009CDF7-6BA7-4561-BD2F-8A6EED316060}"/>
    <cellStyle name="20% - 2. jelölőszín 6" xfId="353" xr:uid="{2635627B-A3B0-4AB6-8D60-0FF95B21A874}"/>
    <cellStyle name="20% - 3. jelölőszín" xfId="82" builtinId="38" customBuiltin="1"/>
    <cellStyle name="20% - 3. jelölőszín 2" xfId="95" xr:uid="{09F71D7D-E6AB-4F8A-A48D-FA205C1AA003}"/>
    <cellStyle name="20% - 3. jelölőszín 3" xfId="145" xr:uid="{B84A7211-E452-44C4-8129-5D160EB985C7}"/>
    <cellStyle name="20% - 3. jelölőszín 3 2" xfId="223" xr:uid="{3F192733-7039-423F-9D94-DE7EF9B0C8D9}"/>
    <cellStyle name="20% - 3. jelölőszín 3 3" xfId="298" xr:uid="{C0AEF0BD-9157-4EC7-BD79-C9D791FEF712}"/>
    <cellStyle name="20% - 3. jelölőszín 3 4" xfId="373" xr:uid="{79C7BFD5-ACC9-47D5-A6CE-F93D1BAEA351}"/>
    <cellStyle name="20% - 3. jelölőszín 4" xfId="205" xr:uid="{EEA71F9A-46C9-433C-893F-6003BDD980F1}"/>
    <cellStyle name="20% - 3. jelölőszín 5" xfId="280" xr:uid="{28C371E6-FCEB-4903-9FC6-25932E9CE862}"/>
    <cellStyle name="20% - 3. jelölőszín 6" xfId="355" xr:uid="{29909E35-278F-4405-943B-8B3323CD72F0}"/>
    <cellStyle name="20% - 4. jelölőszín" xfId="85" builtinId="42" customBuiltin="1"/>
    <cellStyle name="20% - 4. jelölőszín 2" xfId="96" xr:uid="{00FB4CC2-446A-4377-9D7E-5AFA059E2F3A}"/>
    <cellStyle name="20% - 4. jelölőszín 3" xfId="146" xr:uid="{888ECD43-7362-48EF-BFF3-2E35C266549A}"/>
    <cellStyle name="20% - 4. jelölőszín 3 2" xfId="224" xr:uid="{D7E6EF3A-7239-441D-9C22-C8CFF6B67468}"/>
    <cellStyle name="20% - 4. jelölőszín 3 3" xfId="299" xr:uid="{FFCBAC6C-B58F-4E99-9654-B804C0459265}"/>
    <cellStyle name="20% - 4. jelölőszín 3 4" xfId="374" xr:uid="{D21F5244-20C4-4E85-A9FA-76FFA3A0F30E}"/>
    <cellStyle name="20% - 4. jelölőszín 4" xfId="207" xr:uid="{09DB0C5B-756C-49EE-B860-B771CAC1975F}"/>
    <cellStyle name="20% - 4. jelölőszín 5" xfId="282" xr:uid="{AC9179A0-A891-479A-BB8A-9287778128D8}"/>
    <cellStyle name="20% - 4. jelölőszín 6" xfId="357" xr:uid="{79D4FF77-C865-49C4-A68D-229B6F09593A}"/>
    <cellStyle name="20% - 5. jelölőszín" xfId="88" builtinId="46" customBuiltin="1"/>
    <cellStyle name="20% - 5. jelölőszín 2" xfId="97" xr:uid="{866369DD-5E7F-44FB-AE38-975B02D8EB0C}"/>
    <cellStyle name="20% - 5. jelölőszín 3" xfId="147" xr:uid="{C15E7DBB-E2D2-4EEF-B2A0-AA330E929CEA}"/>
    <cellStyle name="20% - 5. jelölőszín 3 2" xfId="225" xr:uid="{23A0776A-F5DC-4E53-A3D3-BE490E2F8CCE}"/>
    <cellStyle name="20% - 5. jelölőszín 3 3" xfId="300" xr:uid="{E302DCF7-42BA-469D-80D0-C6CB02F357E6}"/>
    <cellStyle name="20% - 5. jelölőszín 3 4" xfId="375" xr:uid="{F2EEA0C4-448A-49E4-B98B-490E768795F9}"/>
    <cellStyle name="20% - 5. jelölőszín 4" xfId="209" xr:uid="{28D33471-25FB-469C-BAB8-455B4B4946FE}"/>
    <cellStyle name="20% - 5. jelölőszín 5" xfId="284" xr:uid="{7351D5C7-F375-48CA-AAA0-2EC4488665C6}"/>
    <cellStyle name="20% - 5. jelölőszín 6" xfId="359" xr:uid="{B9252834-6D70-4B52-BA55-056362925BFF}"/>
    <cellStyle name="20% - 6. jelölőszín" xfId="91" builtinId="50" customBuiltin="1"/>
    <cellStyle name="20% - 6. jelölőszín 2" xfId="98" xr:uid="{B05DA5FA-917B-43A8-ABB1-C6BA8BDC6E13}"/>
    <cellStyle name="20% - 6. jelölőszín 3" xfId="148" xr:uid="{1EF47767-175F-4DF0-86CA-554A5D4BDFD3}"/>
    <cellStyle name="20% - 6. jelölőszín 3 2" xfId="226" xr:uid="{66F05556-D86A-4D89-9FC0-3242A633BA4D}"/>
    <cellStyle name="20% - 6. jelölőszín 3 3" xfId="301" xr:uid="{8A8D43D0-55B4-4930-A0FD-2DA921E0DE4D}"/>
    <cellStyle name="20% - 6. jelölőszín 3 4" xfId="376" xr:uid="{1A0A3E05-7EEC-4173-9FB5-1BA7CF02E550}"/>
    <cellStyle name="20% - 6. jelölőszín 4" xfId="211" xr:uid="{F4CE639E-97AE-49DC-B1FF-A65110BC74B5}"/>
    <cellStyle name="20% - 6. jelölőszín 5" xfId="286" xr:uid="{643ED957-447A-49A3-B71F-6D6694933200}"/>
    <cellStyle name="20% - 6. jelölőszín 6" xfId="361" xr:uid="{40A4771A-027D-4C45-B663-BA0F7B1C591C}"/>
    <cellStyle name="40% - 1. jelölőszín" xfId="77" builtinId="31" customBuiltin="1"/>
    <cellStyle name="40% - 1. jelölőszín 2" xfId="99" xr:uid="{72061925-DFAE-45E9-B25C-120B9E45F1FB}"/>
    <cellStyle name="40% - 1. jelölőszín 3" xfId="149" xr:uid="{83B7CFB8-10BB-4093-B417-660F374BC4BA}"/>
    <cellStyle name="40% - 1. jelölőszín 3 2" xfId="227" xr:uid="{DD9A7D89-AF56-4268-9621-E976BFF89C67}"/>
    <cellStyle name="40% - 1. jelölőszín 3 3" xfId="302" xr:uid="{A3910685-E7E0-4073-BA82-C9C25F902219}"/>
    <cellStyle name="40% - 1. jelölőszín 3 4" xfId="377" xr:uid="{BCBD7A08-257F-4D50-9E44-D45E00BB7896}"/>
    <cellStyle name="40% - 1. jelölőszín 4" xfId="202" xr:uid="{93B57F61-2721-41DE-A897-49D2ADD7F585}"/>
    <cellStyle name="40% - 1. jelölőszín 5" xfId="277" xr:uid="{0B3EB0F6-D3BE-4899-9811-06FA9FF8BD0D}"/>
    <cellStyle name="40% - 1. jelölőszín 6" xfId="352" xr:uid="{A0D29354-7B75-4B62-B577-AAA0C8C39DDC}"/>
    <cellStyle name="40% - 2. jelölőszín" xfId="80" builtinId="35" customBuiltin="1"/>
    <cellStyle name="40% - 2. jelölőszín 2" xfId="100" xr:uid="{E5A9B7B8-C353-4FC1-AA42-2660248C26D6}"/>
    <cellStyle name="40% - 2. jelölőszín 3" xfId="150" xr:uid="{A2D8DB53-E05A-48B9-A670-560C1A8E6DF9}"/>
    <cellStyle name="40% - 2. jelölőszín 3 2" xfId="228" xr:uid="{B402067F-2EA0-4672-AA9D-11E9D7DF064D}"/>
    <cellStyle name="40% - 2. jelölőszín 3 3" xfId="303" xr:uid="{483BC3B2-1739-4947-93A6-A94C323707D6}"/>
    <cellStyle name="40% - 2. jelölőszín 3 4" xfId="378" xr:uid="{30B88679-3837-4142-AC5B-C509DE6F6A51}"/>
    <cellStyle name="40% - 2. jelölőszín 4" xfId="204" xr:uid="{FB865C1E-917E-4D3B-B9D3-1FE8DC7C17A5}"/>
    <cellStyle name="40% - 2. jelölőszín 5" xfId="279" xr:uid="{47CB5FC6-9D6A-402C-AC2A-ED1267BEBD45}"/>
    <cellStyle name="40% - 2. jelölőszín 6" xfId="354" xr:uid="{52C4DC3F-C8B6-4949-98E2-E4CE1C8822B2}"/>
    <cellStyle name="40% - 3. jelölőszín" xfId="83" builtinId="39" customBuiltin="1"/>
    <cellStyle name="40% - 3. jelölőszín 2" xfId="101" xr:uid="{9E488F53-73D6-426C-80AA-83C176228982}"/>
    <cellStyle name="40% - 3. jelölőszín 3" xfId="151" xr:uid="{CAADD83F-8694-4FAB-BCDB-2435D2C9D5F3}"/>
    <cellStyle name="40% - 3. jelölőszín 3 2" xfId="229" xr:uid="{161D5948-50C7-4617-AA0E-3DB39144C819}"/>
    <cellStyle name="40% - 3. jelölőszín 3 3" xfId="304" xr:uid="{0F24AABA-8D00-41B1-BB59-CB1419B84EC9}"/>
    <cellStyle name="40% - 3. jelölőszín 3 4" xfId="379" xr:uid="{1F479217-E677-4842-963B-EFA3B04C76CA}"/>
    <cellStyle name="40% - 3. jelölőszín 4" xfId="206" xr:uid="{8B42C4C7-B6F8-49F2-8597-DBDCD9233FA6}"/>
    <cellStyle name="40% - 3. jelölőszín 5" xfId="281" xr:uid="{A7BDE260-9206-45E6-8897-B885E7BD68E9}"/>
    <cellStyle name="40% - 3. jelölőszín 6" xfId="356" xr:uid="{453D9B12-7D38-4942-80FE-1897D1301B19}"/>
    <cellStyle name="40% - 4. jelölőszín" xfId="86" builtinId="43" customBuiltin="1"/>
    <cellStyle name="40% - 4. jelölőszín 2" xfId="102" xr:uid="{2239C97B-076D-4FF7-8166-ED46068CFB85}"/>
    <cellStyle name="40% - 4. jelölőszín 3" xfId="152" xr:uid="{645E551C-E8A7-4136-B6EC-1963D818ADA9}"/>
    <cellStyle name="40% - 4. jelölőszín 3 2" xfId="230" xr:uid="{D285F681-F1C8-4857-BCB6-BCCD353874C5}"/>
    <cellStyle name="40% - 4. jelölőszín 3 3" xfId="305" xr:uid="{8EB5FBE1-4716-43B9-9F0E-AF465A516B2A}"/>
    <cellStyle name="40% - 4. jelölőszín 3 4" xfId="380" xr:uid="{F1D1D34E-9492-4B51-A9B1-477E70921DA5}"/>
    <cellStyle name="40% - 4. jelölőszín 4" xfId="208" xr:uid="{CAFFBD97-F4B0-4110-8AAB-6AE0F679C691}"/>
    <cellStyle name="40% - 4. jelölőszín 5" xfId="283" xr:uid="{103812C7-6BD2-4BD7-9FCB-2D7C2F023EE2}"/>
    <cellStyle name="40% - 4. jelölőszín 6" xfId="358" xr:uid="{26208967-8B63-437D-8686-E95007BCC325}"/>
    <cellStyle name="40% - 5. jelölőszín" xfId="89" builtinId="47" customBuiltin="1"/>
    <cellStyle name="40% - 5. jelölőszín 2" xfId="103" xr:uid="{8601EB47-6106-457A-B5EF-AFA4D273AC07}"/>
    <cellStyle name="40% - 5. jelölőszín 3" xfId="153" xr:uid="{78695BA6-9B1E-4F1F-A579-180E157D9FC7}"/>
    <cellStyle name="40% - 5. jelölőszín 3 2" xfId="231" xr:uid="{864A5A75-2DE0-4935-B3C7-CD2201715BFB}"/>
    <cellStyle name="40% - 5. jelölőszín 3 3" xfId="306" xr:uid="{55B52BC7-AB7F-4669-9DFE-227D62E1CDE6}"/>
    <cellStyle name="40% - 5. jelölőszín 3 4" xfId="381" xr:uid="{CF43F119-A8D2-4426-A943-0D62BB427FAF}"/>
    <cellStyle name="40% - 5. jelölőszín 4" xfId="210" xr:uid="{211C6473-C3A4-40FE-9508-C31935C72F22}"/>
    <cellStyle name="40% - 5. jelölőszín 5" xfId="285" xr:uid="{227866A7-E83C-4CF3-A1F0-90AEFEFA47E1}"/>
    <cellStyle name="40% - 5. jelölőszín 6" xfId="360" xr:uid="{880F9482-D946-4499-A122-FE6897E71AE9}"/>
    <cellStyle name="40% - 6. jelölőszín" xfId="92" builtinId="51" customBuiltin="1"/>
    <cellStyle name="40% - 6. jelölőszín 2" xfId="104" xr:uid="{94295479-B664-4F0C-B760-1351EC476FA6}"/>
    <cellStyle name="40% - 6. jelölőszín 3" xfId="154" xr:uid="{E0B8D178-3535-4254-965D-319137E5EA59}"/>
    <cellStyle name="40% - 6. jelölőszín 3 2" xfId="232" xr:uid="{FC541E3E-4AA6-4B75-880A-2F4194270057}"/>
    <cellStyle name="40% - 6. jelölőszín 3 3" xfId="307" xr:uid="{5A6C7C7F-2344-4888-8909-63744B6E3EE1}"/>
    <cellStyle name="40% - 6. jelölőszín 3 4" xfId="382" xr:uid="{330CCE62-B43B-4DAC-8BE9-B37D84101105}"/>
    <cellStyle name="40% - 6. jelölőszín 4" xfId="212" xr:uid="{C0D1D9F4-84EA-48F9-A7BE-BEC6FB3F1830}"/>
    <cellStyle name="40% - 6. jelölőszín 5" xfId="287" xr:uid="{F1ABA757-76E6-4C7B-BEBF-7EF629A5CA53}"/>
    <cellStyle name="40% - 6. jelölőszín 6" xfId="362" xr:uid="{20F6E33E-4563-4813-B4DB-E9A989CD6CFC}"/>
    <cellStyle name="60% - 1. jelölőszín 2" xfId="105" xr:uid="{D5719319-5DAB-49B9-B445-6E06698270F7}"/>
    <cellStyle name="60% - 1. jelölőszín 2 2" xfId="155" xr:uid="{CC5D7387-1290-421C-A3D7-90020830E63D}"/>
    <cellStyle name="60% - 1. jelölőszín 2 2 2" xfId="233" xr:uid="{76F7C924-BB87-4999-AD88-8BC1647D5FA9}"/>
    <cellStyle name="60% - 1. jelölőszín 2 2 3" xfId="308" xr:uid="{77DB6C2F-B845-4D7B-B69B-643A6AC67C2D}"/>
    <cellStyle name="60% - 1. jelölőszín 2 2 4" xfId="383" xr:uid="{EA8BCC28-1CC1-4585-B978-2FF80867589F}"/>
    <cellStyle name="60% - 1. jelölőszín 2 3" xfId="213" xr:uid="{A34BC804-B83C-4ED0-B913-6D35D7066642}"/>
    <cellStyle name="60% - 1. jelölőszín 2 4" xfId="288" xr:uid="{DBA94DDA-19C0-4A63-9BC2-D2410E9CA48C}"/>
    <cellStyle name="60% - 1. jelölőszín 2 5" xfId="363" xr:uid="{3AA18817-60CE-4EAD-BCF7-03AE45E1D2B8}"/>
    <cellStyle name="60% - 1. jelölőszín 3" xfId="106" xr:uid="{B5ADEBC2-76D9-4DA3-A3F2-95733084437D}"/>
    <cellStyle name="60% - 2. jelölőszín 2" xfId="107" xr:uid="{12E90B98-94FB-4BB7-81E0-14A0B20EFFEB}"/>
    <cellStyle name="60% - 2. jelölőszín 2 2" xfId="156" xr:uid="{971E8C20-69D2-4090-B61F-D65C57996091}"/>
    <cellStyle name="60% - 2. jelölőszín 2 2 2" xfId="234" xr:uid="{959B922A-E67D-4B10-9264-652BE67B55B0}"/>
    <cellStyle name="60% - 2. jelölőszín 2 2 3" xfId="309" xr:uid="{1BC7C27D-0216-4C26-A7D1-69FF7566D7A9}"/>
    <cellStyle name="60% - 2. jelölőszín 2 2 4" xfId="384" xr:uid="{B99EE64F-DC6C-43EC-8201-8BE4ECFD92E7}"/>
    <cellStyle name="60% - 2. jelölőszín 2 3" xfId="214" xr:uid="{8E45D06C-653B-4C0A-A9DF-5B92562668D7}"/>
    <cellStyle name="60% - 2. jelölőszín 2 4" xfId="289" xr:uid="{4F23F750-9EA8-4D4C-9B4B-FE4062583E41}"/>
    <cellStyle name="60% - 2. jelölőszín 2 5" xfId="364" xr:uid="{80084B49-AF04-4158-B0A6-0099EFDB3EDE}"/>
    <cellStyle name="60% - 2. jelölőszín 3" xfId="108" xr:uid="{5E9D268D-3A7C-4715-890F-AD7297433AFA}"/>
    <cellStyle name="60% - 3. jelölőszín 2" xfId="109" xr:uid="{021D2AB1-A9C6-4317-A049-E395948B36AF}"/>
    <cellStyle name="60% - 3. jelölőszín 2 2" xfId="157" xr:uid="{CADE67C4-0FF2-4128-9C99-877415D38C9D}"/>
    <cellStyle name="60% - 3. jelölőszín 2 2 2" xfId="235" xr:uid="{B4C0AC53-254F-4890-9A34-CC91D3A887E3}"/>
    <cellStyle name="60% - 3. jelölőszín 2 2 3" xfId="310" xr:uid="{BA1DB8AE-EDB4-462A-B1A8-6020F902F01D}"/>
    <cellStyle name="60% - 3. jelölőszín 2 2 4" xfId="385" xr:uid="{EFD4E324-A525-44ED-A410-B6A38BE74BEA}"/>
    <cellStyle name="60% - 3. jelölőszín 2 3" xfId="215" xr:uid="{E1CE341C-2FD5-4A87-8252-64BA7DBFC065}"/>
    <cellStyle name="60% - 3. jelölőszín 2 4" xfId="290" xr:uid="{698FE416-56EC-4094-9635-478612629D0B}"/>
    <cellStyle name="60% - 3. jelölőszín 2 5" xfId="365" xr:uid="{80D8FD6D-CEFF-45D0-9F4F-5AC2256FC9BD}"/>
    <cellStyle name="60% - 3. jelölőszín 3" xfId="110" xr:uid="{9B8A7384-20E4-4A21-807C-0DC9E7877001}"/>
    <cellStyle name="60% - 4. jelölőszín 2" xfId="111" xr:uid="{B6938AFD-903A-49F5-AC81-BE0650BEDB3E}"/>
    <cellStyle name="60% - 4. jelölőszín 2 2" xfId="158" xr:uid="{7B78C2CA-012D-4B40-9F12-C08939489742}"/>
    <cellStyle name="60% - 4. jelölőszín 2 2 2" xfId="236" xr:uid="{F1955191-D5C0-4F50-BA70-8B9E9A6F28CA}"/>
    <cellStyle name="60% - 4. jelölőszín 2 2 3" xfId="311" xr:uid="{4089B5FC-85E4-416F-82D1-6AD2AFD61240}"/>
    <cellStyle name="60% - 4. jelölőszín 2 2 4" xfId="386" xr:uid="{B1A01973-7FC6-42A3-9DD8-29DA192D9FBF}"/>
    <cellStyle name="60% - 4. jelölőszín 2 3" xfId="216" xr:uid="{BC5432EE-3DE2-43DB-8EF5-4143E580B184}"/>
    <cellStyle name="60% - 4. jelölőszín 2 4" xfId="291" xr:uid="{8460FFD4-8672-4DA2-9999-D4D1F0073074}"/>
    <cellStyle name="60% - 4. jelölőszín 2 5" xfId="366" xr:uid="{76356891-8682-415B-9893-56340EA10CCA}"/>
    <cellStyle name="60% - 4. jelölőszín 3" xfId="112" xr:uid="{F0338417-B5BB-449D-9751-BFCBCF165246}"/>
    <cellStyle name="60% - 5. jelölőszín 2" xfId="113" xr:uid="{003594DE-A526-41DD-8C72-10DAAC759334}"/>
    <cellStyle name="60% - 5. jelölőszín 2 2" xfId="159" xr:uid="{1A3CFD78-CBF9-40FF-BB28-2E6581E851DF}"/>
    <cellStyle name="60% - 5. jelölőszín 2 2 2" xfId="237" xr:uid="{C7304501-3CC2-4657-AAEB-D7069C237C64}"/>
    <cellStyle name="60% - 5. jelölőszín 2 2 3" xfId="312" xr:uid="{B4AAE896-D676-4DE0-B3BA-D86E33CF9B49}"/>
    <cellStyle name="60% - 5. jelölőszín 2 2 4" xfId="387" xr:uid="{914D76E2-E5CC-41D2-A96D-B3F99621E84B}"/>
    <cellStyle name="60% - 5. jelölőszín 2 3" xfId="217" xr:uid="{C16C8B5B-5AB6-4EE8-ADC2-300C7719D37E}"/>
    <cellStyle name="60% - 5. jelölőszín 2 4" xfId="292" xr:uid="{3CAA665C-4C78-4DCF-94B9-850CF41E3D1A}"/>
    <cellStyle name="60% - 5. jelölőszín 2 5" xfId="367" xr:uid="{79098F8A-F4DA-4312-A945-3DA024C7A683}"/>
    <cellStyle name="60% - 5. jelölőszín 3" xfId="114" xr:uid="{BC23D7FA-BE15-4354-8435-7C9D7171406A}"/>
    <cellStyle name="60% - 6. jelölőszín 2" xfId="115" xr:uid="{44EB3FC7-8334-48BD-9FD7-DF223A938571}"/>
    <cellStyle name="60% - 6. jelölőszín 2 2" xfId="160" xr:uid="{8DF86528-C60E-45DB-8E92-65FC3C6538C2}"/>
    <cellStyle name="60% - 6. jelölőszín 2 2 2" xfId="238" xr:uid="{33C9B05F-D69F-4515-894F-C3AED3FEB739}"/>
    <cellStyle name="60% - 6. jelölőszín 2 2 3" xfId="313" xr:uid="{A7FB6C2F-2891-4117-BB40-88D1DCA73061}"/>
    <cellStyle name="60% - 6. jelölőszín 2 2 4" xfId="388" xr:uid="{2254960F-E16A-475A-859B-EF304DF1FD72}"/>
    <cellStyle name="60% - 6. jelölőszín 2 3" xfId="218" xr:uid="{E7725CAD-B8F2-4B6E-8845-0ED6F13C1AF2}"/>
    <cellStyle name="60% - 6. jelölőszín 2 4" xfId="293" xr:uid="{D0BBBADD-922A-4663-B8AC-CFC5309227BF}"/>
    <cellStyle name="60% - 6. jelölőszín 2 5" xfId="368" xr:uid="{DE549A3A-78D5-4007-A440-8E3CBC0CF792}"/>
    <cellStyle name="60% - 6. jelölőszín 3" xfId="116" xr:uid="{613FA6BF-A33F-4D35-9452-38FD68A589E7}"/>
    <cellStyle name="Bevitel" xfId="67" builtinId="20" customBuiltin="1"/>
    <cellStyle name="Bevitel 2" xfId="117" xr:uid="{F18C698C-EB54-41B1-977D-FAEEA406A2B7}"/>
    <cellStyle name="Cím" xfId="60" builtinId="15" customBuiltin="1"/>
    <cellStyle name="Címsor 1" xfId="61" builtinId="16" customBuiltin="1"/>
    <cellStyle name="Címsor 1 2" xfId="118" xr:uid="{2E9F6A2C-5681-43F3-94C6-6E2F322C21AB}"/>
    <cellStyle name="Címsor 2" xfId="62" builtinId="17" customBuiltin="1"/>
    <cellStyle name="Címsor 2 2" xfId="119" xr:uid="{AB667437-6827-4498-8D04-5D8CC62438C4}"/>
    <cellStyle name="Címsor 3" xfId="63" builtinId="18" customBuiltin="1"/>
    <cellStyle name="Címsor 3 2" xfId="120" xr:uid="{5D16014C-343B-480D-9646-E9AEEF82D4E8}"/>
    <cellStyle name="Címsor 4" xfId="64" builtinId="19" customBuiltin="1"/>
    <cellStyle name="Címsor 4 2" xfId="121" xr:uid="{9C7C8FF8-F3DA-4C39-AC61-47BB08BB1C3B}"/>
    <cellStyle name="Ellenőrzőcella" xfId="71" builtinId="23" customBuiltin="1"/>
    <cellStyle name="Ellenőrzőcella 2" xfId="122" xr:uid="{18DE1ADC-5E84-45D8-AAB8-BBA8A0FA0FC5}"/>
    <cellStyle name="Ezres" xfId="1" builtinId="3"/>
    <cellStyle name="Ezres 2" xfId="2" xr:uid="{00000000-0005-0000-0000-000001000000}"/>
    <cellStyle name="Ezres 2 2" xfId="3" xr:uid="{00000000-0005-0000-0000-000002000000}"/>
    <cellStyle name="Ezres 2 2 2" xfId="21" xr:uid="{C5AEA160-9078-447B-A471-99C5776D262A}"/>
    <cellStyle name="Ezres 2 3" xfId="20" xr:uid="{F7D1745C-6C80-43D1-BE14-CC33B7021EB0}"/>
    <cellStyle name="Ezres 3" xfId="4" xr:uid="{00000000-0005-0000-0000-000003000000}"/>
    <cellStyle name="Ezres 3 2" xfId="22" xr:uid="{D9C3731F-02FD-4B8C-9829-0BBAD00193A6}"/>
    <cellStyle name="Ezres 4" xfId="52" xr:uid="{2376BE04-313B-496D-BC5F-A121768313BE}"/>
    <cellStyle name="Figyelmeztetés" xfId="72" builtinId="11" customBuiltin="1"/>
    <cellStyle name="Figyelmeztetés 2" xfId="123" xr:uid="{026008A2-9AC3-427C-83A1-34C95A73FA92}"/>
    <cellStyle name="Hivatkozás 2" xfId="53" xr:uid="{55999CAC-3680-4EFE-AB5B-5CCD9699153A}"/>
    <cellStyle name="Hivatkozott cella" xfId="70" builtinId="24" customBuiltin="1"/>
    <cellStyle name="Hivatkozott cella 2" xfId="124" xr:uid="{194A12F6-342B-4FCC-BE1E-522AB949F61F}"/>
    <cellStyle name="Jegyzet 2" xfId="125" xr:uid="{034111F1-62E9-4B7D-996F-621D79E4B0E9}"/>
    <cellStyle name="Jegyzet 2 2" xfId="161" xr:uid="{54F9B71D-CEFA-4033-8590-3150D643A0A9}"/>
    <cellStyle name="Jegyzet 2 2 2" xfId="239" xr:uid="{613A743D-0B4E-40F4-8AE5-2CBC1DB4E3E1}"/>
    <cellStyle name="Jegyzet 2 2 3" xfId="314" xr:uid="{DD868539-B7D6-4153-A77C-E15BF334AD4E}"/>
    <cellStyle name="Jegyzet 2 2 4" xfId="389" xr:uid="{8F2D0146-0580-43D2-ADE1-31FEA69DFE5C}"/>
    <cellStyle name="Jegyzet 2 3" xfId="219" xr:uid="{FC5175A6-F95E-4895-936A-102A6BCE418E}"/>
    <cellStyle name="Jegyzet 2 4" xfId="294" xr:uid="{576DCAAC-0E9D-41DC-9A01-7A34396A0BF4}"/>
    <cellStyle name="Jegyzet 2 5" xfId="369" xr:uid="{6B4F576B-14C6-4E72-B3F6-2FC895DA1F62}"/>
    <cellStyle name="Jegyzet 3" xfId="126" xr:uid="{54CEB187-DC51-44F0-B137-682125267654}"/>
    <cellStyle name="Jelölőszín 1" xfId="75" builtinId="29" customBuiltin="1"/>
    <cellStyle name="Jelölőszín 1 2" xfId="127" xr:uid="{C01318CD-1DED-4156-8BFC-C953060B7903}"/>
    <cellStyle name="Jelölőszín 2" xfId="78" builtinId="33" customBuiltin="1"/>
    <cellStyle name="Jelölőszín 2 2" xfId="128" xr:uid="{ABF153E9-068B-4581-AD35-C512175DB1D5}"/>
    <cellStyle name="Jelölőszín 3" xfId="81" builtinId="37" customBuiltin="1"/>
    <cellStyle name="Jelölőszín 3 2" xfId="129" xr:uid="{0D7F7F2F-70B7-4494-82F1-54EBEA699FFA}"/>
    <cellStyle name="Jelölőszín 4" xfId="84" builtinId="41" customBuiltin="1"/>
    <cellStyle name="Jelölőszín 4 2" xfId="130" xr:uid="{87D21F3E-089A-4B62-BEE4-0E9AEDD959CF}"/>
    <cellStyle name="Jelölőszín 5" xfId="87" builtinId="45" customBuiltin="1"/>
    <cellStyle name="Jelölőszín 5 2" xfId="131" xr:uid="{8D26BA43-11EB-4812-8641-2FE0E8E8B33A}"/>
    <cellStyle name="Jelölőszín 6" xfId="90" builtinId="49" customBuiltin="1"/>
    <cellStyle name="Jelölőszín 6 2" xfId="132" xr:uid="{9EEE4FEB-D606-485D-AEA7-5886A0FF1426}"/>
    <cellStyle name="Jó" xfId="65" builtinId="26" customBuiltin="1"/>
    <cellStyle name="Jó 2" xfId="133" xr:uid="{4D125513-7CEA-4217-AE87-453B8D0FF8B8}"/>
    <cellStyle name="Kimenet" xfId="68" builtinId="21" customBuiltin="1"/>
    <cellStyle name="Kimenet 2" xfId="134" xr:uid="{739E8C80-87F0-4665-A09C-62F34C588688}"/>
    <cellStyle name="Magyarázó szöveg" xfId="73" builtinId="53" customBuiltin="1"/>
    <cellStyle name="Magyarázó szöveg 2" xfId="135" xr:uid="{DD2B8287-A32C-4253-B303-14FB6B214C1B}"/>
    <cellStyle name="Normál" xfId="0" builtinId="0"/>
    <cellStyle name="Normál 10" xfId="5" xr:uid="{00000000-0005-0000-0000-000005000000}"/>
    <cellStyle name="Normál 11" xfId="6" xr:uid="{00000000-0005-0000-0000-000006000000}"/>
    <cellStyle name="Normál 12" xfId="19" xr:uid="{6F046E14-CDE9-45F1-B89F-B99E748CEB84}"/>
    <cellStyle name="Normál 12 2" xfId="38" xr:uid="{3151D216-531A-47EF-A16C-9048FA114023}"/>
    <cellStyle name="Normál 13" xfId="33" xr:uid="{03F8D75F-40EF-4B63-8CC2-12B42CF73903}"/>
    <cellStyle name="Normál 14" xfId="47" xr:uid="{2E96B2A5-D81E-4D5C-B145-11E25F63F4F3}"/>
    <cellStyle name="Normál 14 2" xfId="193" xr:uid="{699700BD-4A5F-4030-98E7-BE529CAFF87E}"/>
    <cellStyle name="Normál 15" xfId="48" xr:uid="{5C1EFA2F-50AC-4496-978D-3DCE962193AE}"/>
    <cellStyle name="Normál 15 2" xfId="194" xr:uid="{CDB2B04E-771C-45B0-981C-31DB30808C7F}"/>
    <cellStyle name="Normál 16" xfId="50" xr:uid="{B78619C0-83BC-4C2D-9E65-0EEE6E290ADC}"/>
    <cellStyle name="Normál 16 2" xfId="195" xr:uid="{449C2F23-84E5-4F0E-97DE-44C3BE6649E8}"/>
    <cellStyle name="Normál 17" xfId="51" xr:uid="{7E58B960-59D7-48F8-BA93-569D02FDA6A0}"/>
    <cellStyle name="Normál 2" xfId="7" xr:uid="{00000000-0005-0000-0000-000007000000}"/>
    <cellStyle name="Normál 2 2" xfId="23" xr:uid="{D67043AC-0D09-464F-8EA8-5942A89D880C}"/>
    <cellStyle name="Normál 2 2 2" xfId="49" xr:uid="{524BF314-8395-44B4-A935-5C80D181B6E7}"/>
    <cellStyle name="Normál 2 3" xfId="136" xr:uid="{02A1DE11-219E-4277-9860-2ACA0060E685}"/>
    <cellStyle name="Normál 2 3 2" xfId="220" xr:uid="{9521A3ED-3047-4092-B2FE-8BD66D21BB0C}"/>
    <cellStyle name="Normál 2 3 3" xfId="295" xr:uid="{57115031-E622-447A-B906-1171169C252A}"/>
    <cellStyle name="Normál 2 3 4" xfId="370" xr:uid="{ACE656E1-6782-4E4C-A3C4-98E400F79CF4}"/>
    <cellStyle name="Normál 2 4" xfId="162" xr:uid="{D0BC0DF9-1300-49F9-AB23-BE7BFABEAB78}"/>
    <cellStyle name="Normál 2 4 2" xfId="240" xr:uid="{4A2426BB-1D32-4E74-AD9F-9D7005553CF5}"/>
    <cellStyle name="Normál 2 4 3" xfId="315" xr:uid="{4F59F96A-2F9C-460B-ABFA-424B3FA0CE1A}"/>
    <cellStyle name="Normál 2 4 4" xfId="390" xr:uid="{47369EC0-C870-4E57-9CE8-1C5CF57B9596}"/>
    <cellStyle name="Normál 3" xfId="8" xr:uid="{00000000-0005-0000-0000-000008000000}"/>
    <cellStyle name="Normál 3 2" xfId="54" xr:uid="{4423F932-223C-458E-8D1D-8F2E9A8D7D2D}"/>
    <cellStyle name="Normál 3 3" xfId="137" xr:uid="{0706476C-D970-44EA-A363-1A079A17230F}"/>
    <cellStyle name="Normál 3 4" xfId="164" xr:uid="{1767E239-0501-42FA-90BD-8C38F0CA96CD}"/>
    <cellStyle name="Normál 3 4 2" xfId="242" xr:uid="{4D3130A5-DF81-4D47-83D8-1D87ACA4061F}"/>
    <cellStyle name="Normál 3 4 3" xfId="317" xr:uid="{196F7540-A8E4-40E6-9924-504AC4BC3BBB}"/>
    <cellStyle name="Normál 3 4 4" xfId="392" xr:uid="{05351E5F-807B-42D2-B5F5-7C025A6DC1B6}"/>
    <cellStyle name="Normál 4" xfId="9" xr:uid="{00000000-0005-0000-0000-000009000000}"/>
    <cellStyle name="Normál 4 2" xfId="24" xr:uid="{B8915F0D-6302-4295-B8E6-2D0A6CB23ABF}"/>
    <cellStyle name="Normál 5" xfId="10" xr:uid="{00000000-0005-0000-0000-00000A000000}"/>
    <cellStyle name="Normál 6" xfId="11" xr:uid="{00000000-0005-0000-0000-00000B000000}"/>
    <cellStyle name="Normál 7" xfId="12" xr:uid="{00000000-0005-0000-0000-00000C000000}"/>
    <cellStyle name="Normál 8" xfId="13" xr:uid="{00000000-0005-0000-0000-00000D000000}"/>
    <cellStyle name="Normál 9" xfId="14" xr:uid="{00000000-0005-0000-0000-00000E000000}"/>
    <cellStyle name="Összesen" xfId="74" builtinId="25" customBuiltin="1"/>
    <cellStyle name="Összesen 2" xfId="138" xr:uid="{EA63E74E-32EA-450D-977F-7BCB182D76E4}"/>
    <cellStyle name="Pénznem" xfId="15" builtinId="4"/>
    <cellStyle name="Pénznem 10" xfId="247" xr:uid="{1C59F845-6553-4258-9B64-ECF9D558D5F2}"/>
    <cellStyle name="Pénznem 11" xfId="322" xr:uid="{D1828FF0-B4CF-457E-975E-6609C5F6A807}"/>
    <cellStyle name="Pénznem 2" xfId="16" xr:uid="{00000000-0005-0000-0000-000010000000}"/>
    <cellStyle name="Pénznem 2 10" xfId="323" xr:uid="{20B689CF-EF5F-4556-8295-0796C48BC0BF}"/>
    <cellStyle name="Pénznem 2 2" xfId="17" xr:uid="{00000000-0005-0000-0000-000011000000}"/>
    <cellStyle name="Pénznem 2 2 2" xfId="27" xr:uid="{01F57913-D8A5-41D4-91ED-251B63EA649F}"/>
    <cellStyle name="Pénznem 2 2 2 2" xfId="41" xr:uid="{D7E98348-74E4-477E-8030-B8BB07E85783}"/>
    <cellStyle name="Pénznem 2 2 2 2 2" xfId="187" xr:uid="{CAC684B3-D382-46A2-A469-E3C1F65E2054}"/>
    <cellStyle name="Pénznem 2 2 2 2 3" xfId="265" xr:uid="{4C2E2766-A396-48D0-980E-C31F970F0D61}"/>
    <cellStyle name="Pénznem 2 2 2 2 4" xfId="340" xr:uid="{DC5741FB-A0BA-4F73-8B7D-D82C1C3A93DC}"/>
    <cellStyle name="Pénznem 2 2 2 3" xfId="175" xr:uid="{9E055793-88DC-4F33-8DB1-50D698196311}"/>
    <cellStyle name="Pénznem 2 2 2 4" xfId="253" xr:uid="{5D378CBB-6807-4940-A163-F0029A854B10}"/>
    <cellStyle name="Pénznem 2 2 2 5" xfId="328" xr:uid="{9179CE63-28BF-4B38-8AFF-A1F4D3BE5526}"/>
    <cellStyle name="Pénznem 2 2 3" xfId="31" xr:uid="{154B3CBB-ABC0-4DE8-90B8-62C67BB19BD6}"/>
    <cellStyle name="Pénznem 2 2 3 2" xfId="45" xr:uid="{AED86034-5B48-45F8-AED2-28D3D234F478}"/>
    <cellStyle name="Pénznem 2 2 3 2 2" xfId="191" xr:uid="{5E570B6F-8CED-4304-9456-ADD164B50971}"/>
    <cellStyle name="Pénznem 2 2 3 2 3" xfId="269" xr:uid="{A47189C3-41EA-49C1-8F98-0557A2D581A9}"/>
    <cellStyle name="Pénznem 2 2 3 2 4" xfId="344" xr:uid="{F1DB4810-7F50-4972-8B01-E4A1501374C0}"/>
    <cellStyle name="Pénznem 2 2 3 3" xfId="179" xr:uid="{6A7795FE-DBF8-4CB3-BF5A-352C8CDD3B28}"/>
    <cellStyle name="Pénznem 2 2 3 4" xfId="257" xr:uid="{8B65D1C0-2DC6-4037-9B59-92F11630AB71}"/>
    <cellStyle name="Pénznem 2 2 3 5" xfId="332" xr:uid="{4259F0D8-AED9-4604-A159-922A53E7CC69}"/>
    <cellStyle name="Pénznem 2 2 4" xfId="36" xr:uid="{F252837E-2B53-4595-AC4A-B8D02008EE21}"/>
    <cellStyle name="Pénznem 2 2 4 2" xfId="183" xr:uid="{6E1C9FC1-4E3D-4AB3-B117-3E945D671448}"/>
    <cellStyle name="Pénznem 2 2 4 3" xfId="261" xr:uid="{6BB5247E-9B8F-4EBC-B272-45E739B0FE61}"/>
    <cellStyle name="Pénznem 2 2 4 4" xfId="336" xr:uid="{6E3F401C-6AA6-41A1-BDD8-1BF111AB50B7}"/>
    <cellStyle name="Pénznem 2 2 5" xfId="171" xr:uid="{0FECC36B-773A-45BD-9CAA-285AF1F44923}"/>
    <cellStyle name="Pénznem 2 2 6" xfId="249" xr:uid="{66F1B402-5BB0-40AE-A64C-900E392E7DBC}"/>
    <cellStyle name="Pénznem 2 2 7" xfId="324" xr:uid="{A380EEAC-2EE6-42CE-BF18-3CB79B06E72D}"/>
    <cellStyle name="Pénznem 2 3" xfId="26" xr:uid="{8C0C8452-406B-40F1-A465-A1213CD54428}"/>
    <cellStyle name="Pénznem 2 3 2" xfId="40" xr:uid="{0872E0B4-88BC-4F1B-B6F9-D8B21E626119}"/>
    <cellStyle name="Pénznem 2 3 2 2" xfId="186" xr:uid="{7A6CAD11-88FD-40BA-B78F-3DCAD923E77E}"/>
    <cellStyle name="Pénznem 2 3 2 3" xfId="264" xr:uid="{8ADA2A83-B790-4264-A8D5-3819664408FE}"/>
    <cellStyle name="Pénznem 2 3 2 4" xfId="339" xr:uid="{9259518E-BF86-47E2-B751-0FA69E178EB5}"/>
    <cellStyle name="Pénznem 2 3 3" xfId="174" xr:uid="{32CFA13D-7D7C-4C29-A530-F0494458BA4F}"/>
    <cellStyle name="Pénznem 2 3 4" xfId="252" xr:uid="{72FF9285-E0CC-4CFE-855E-5075F0D4FB77}"/>
    <cellStyle name="Pénznem 2 3 5" xfId="327" xr:uid="{08EE7E33-9800-4E11-9182-BA814B6045C5}"/>
    <cellStyle name="Pénznem 2 4" xfId="30" xr:uid="{75DE8D06-D031-4DA0-B1AA-8A3F755D7C6D}"/>
    <cellStyle name="Pénznem 2 4 2" xfId="44" xr:uid="{F06EE609-4268-4BF0-B84D-E384E9D2176B}"/>
    <cellStyle name="Pénznem 2 4 2 2" xfId="190" xr:uid="{FEA01EEE-3CEC-4382-9F44-3C0F55F1FA94}"/>
    <cellStyle name="Pénznem 2 4 2 3" xfId="268" xr:uid="{51E8D5CA-8164-4DF5-A150-6C9AD21F2EB2}"/>
    <cellStyle name="Pénznem 2 4 2 4" xfId="343" xr:uid="{15DC0B20-97CF-4970-80AB-2183AF71B6C0}"/>
    <cellStyle name="Pénznem 2 4 3" xfId="178" xr:uid="{3228ACDB-74F9-4B85-BF4D-C689CEED0941}"/>
    <cellStyle name="Pénznem 2 4 4" xfId="256" xr:uid="{E68CA298-922C-461C-8017-82FF1349DBBC}"/>
    <cellStyle name="Pénznem 2 4 5" xfId="331" xr:uid="{7F59BE11-6091-4F42-9C26-2749DBB003D5}"/>
    <cellStyle name="Pénznem 2 5" xfId="35" xr:uid="{8D02E5FF-8999-4C29-9F42-7BCDC9D1447E}"/>
    <cellStyle name="Pénznem 2 5 2" xfId="182" xr:uid="{242BBC44-B6CD-401B-92AF-020D92AD6BE9}"/>
    <cellStyle name="Pénznem 2 5 3" xfId="260" xr:uid="{F8354BEB-71FD-492E-B9CA-7AE0BE19885F}"/>
    <cellStyle name="Pénznem 2 5 4" xfId="335" xr:uid="{A313BBBD-88EF-4409-A9BF-5DBF36250AB1}"/>
    <cellStyle name="Pénznem 2 6" xfId="56" xr:uid="{DCEF2380-90BC-4070-9634-4E4ECD8AA75A}"/>
    <cellStyle name="Pénznem 2 6 2" xfId="197" xr:uid="{DDA717BD-7527-4121-96E8-6D3D9755C483}"/>
    <cellStyle name="Pénznem 2 6 3" xfId="272" xr:uid="{3FD80C9B-1A18-459D-ABAA-3EA7EE33E456}"/>
    <cellStyle name="Pénznem 2 6 4" xfId="347" xr:uid="{1B3E3866-1D39-4AC9-AFD3-56104EE74D17}"/>
    <cellStyle name="Pénznem 2 7" xfId="165" xr:uid="{663A59F3-B920-4983-8BCC-39D061913986}"/>
    <cellStyle name="Pénznem 2 7 2" xfId="243" xr:uid="{7926F602-FDBD-49F3-998F-1CDB616DE189}"/>
    <cellStyle name="Pénznem 2 7 3" xfId="318" xr:uid="{A62E79D3-A960-4B8E-B1AD-FCE8F8031355}"/>
    <cellStyle name="Pénznem 2 7 4" xfId="393" xr:uid="{A3EC4C73-72E3-47BD-987F-C64F4DD07C4C}"/>
    <cellStyle name="Pénznem 2 8" xfId="170" xr:uid="{6E078E35-E0A6-44FD-AC52-E4603DB9587D}"/>
    <cellStyle name="Pénznem 2 9" xfId="248" xr:uid="{CCBE8B97-C4E3-4A18-87EC-40B421CC7622}"/>
    <cellStyle name="Pénznem 3" xfId="18" xr:uid="{00000000-0005-0000-0000-000012000000}"/>
    <cellStyle name="Pénznem 3 2" xfId="28" xr:uid="{346B04D6-AF81-4269-990E-BCCF1797E6C6}"/>
    <cellStyle name="Pénznem 3 2 2" xfId="42" xr:uid="{1D67E823-F9DE-4F49-BC56-A963E7624C3D}"/>
    <cellStyle name="Pénznem 3 2 2 2" xfId="188" xr:uid="{2EC64F8C-215C-405C-9CF5-CC5F4A527710}"/>
    <cellStyle name="Pénznem 3 2 2 3" xfId="266" xr:uid="{220EC3A7-99A8-4B67-9F9A-73B76E525A68}"/>
    <cellStyle name="Pénznem 3 2 2 4" xfId="341" xr:uid="{F384502E-BC98-4B3B-A096-BCBDE58858AA}"/>
    <cellStyle name="Pénznem 3 2 3" xfId="176" xr:uid="{EE2B3E11-A4F0-47CC-A80C-1184928DA250}"/>
    <cellStyle name="Pénznem 3 2 4" xfId="254" xr:uid="{8DD52BE7-4E09-4E4E-A2F5-488105B1F5FB}"/>
    <cellStyle name="Pénznem 3 2 5" xfId="329" xr:uid="{5C38FDD6-9005-4A2E-84B4-44553453B0F8}"/>
    <cellStyle name="Pénznem 3 3" xfId="32" xr:uid="{3BAECCE6-605C-4B24-9165-9B4EB01F9C47}"/>
    <cellStyle name="Pénznem 3 3 2" xfId="46" xr:uid="{A00C8197-4EE4-4FC9-901E-450AD338AB53}"/>
    <cellStyle name="Pénznem 3 3 2 2" xfId="192" xr:uid="{9A513053-9D23-42FE-BA9C-3BFA02F91CD7}"/>
    <cellStyle name="Pénznem 3 3 2 3" xfId="270" xr:uid="{E5989619-CF40-4046-B000-D695C80884A1}"/>
    <cellStyle name="Pénznem 3 3 2 4" xfId="345" xr:uid="{3BF347C6-B300-46C3-B0A6-EB60D5D55276}"/>
    <cellStyle name="Pénznem 3 3 3" xfId="180" xr:uid="{52D1A94F-3C0C-45D1-B078-D5244E87B538}"/>
    <cellStyle name="Pénznem 3 3 4" xfId="258" xr:uid="{EB417F40-C9F6-4755-9BAF-EBB6F65EE46A}"/>
    <cellStyle name="Pénznem 3 3 5" xfId="333" xr:uid="{F0054959-47A9-4241-8AB4-6D2E74E4557E}"/>
    <cellStyle name="Pénznem 3 4" xfId="37" xr:uid="{5A7C0212-5295-4890-B192-757F1CEC1B6E}"/>
    <cellStyle name="Pénznem 3 4 2" xfId="184" xr:uid="{FBDF8794-CB7B-4DFB-B696-181166102341}"/>
    <cellStyle name="Pénznem 3 4 3" xfId="262" xr:uid="{F00B3C4C-4A43-461A-BACD-DCFA2EC200E5}"/>
    <cellStyle name="Pénznem 3 4 4" xfId="337" xr:uid="{B4381BB4-BD27-4AC0-82EE-0BD5D0A067F4}"/>
    <cellStyle name="Pénznem 3 5" xfId="57" xr:uid="{EF785377-6BC7-40FB-8795-86BDAD51CC2D}"/>
    <cellStyle name="Pénznem 3 5 2" xfId="198" xr:uid="{C78DECC9-C359-49CE-9573-220F90BD63EF}"/>
    <cellStyle name="Pénznem 3 5 3" xfId="273" xr:uid="{26FA012A-3DE5-4DC9-987A-34A53EC68C1C}"/>
    <cellStyle name="Pénznem 3 5 4" xfId="348" xr:uid="{0E489178-F046-4A71-AEAC-6A4701D77FEC}"/>
    <cellStyle name="Pénznem 3 6" xfId="166" xr:uid="{BF222186-AAE5-45AD-A97C-047BAA349A89}"/>
    <cellStyle name="Pénznem 3 6 2" xfId="244" xr:uid="{F71976B1-10A0-4A68-9210-2EAE7E99FB61}"/>
    <cellStyle name="Pénznem 3 6 3" xfId="319" xr:uid="{2DB2987C-2C67-4F80-8DB3-F2F5276F663B}"/>
    <cellStyle name="Pénznem 3 6 4" xfId="394" xr:uid="{46BCD7DD-74E7-4184-9316-70EDFA701489}"/>
    <cellStyle name="Pénznem 3 7" xfId="172" xr:uid="{77BF8620-4727-4536-B8DD-1D9958F62F28}"/>
    <cellStyle name="Pénznem 3 8" xfId="250" xr:uid="{80F27DB3-A179-46D2-8096-1563B74227CD}"/>
    <cellStyle name="Pénznem 3 9" xfId="325" xr:uid="{A0E42C54-D5F1-485D-822D-F06D6FCCA8DF}"/>
    <cellStyle name="Pénznem 4" xfId="25" xr:uid="{E4283E28-6615-4310-8D19-EF6580999EE7}"/>
    <cellStyle name="Pénznem 4 2" xfId="39" xr:uid="{B586549B-7BC3-4C7B-B670-F41C7840060C}"/>
    <cellStyle name="Pénznem 4 2 2" xfId="185" xr:uid="{4BB6FA00-A276-4931-86EE-165998119D34}"/>
    <cellStyle name="Pénznem 4 2 3" xfId="263" xr:uid="{D668C2DF-C0FD-427B-B70D-48428A14EBE0}"/>
    <cellStyle name="Pénznem 4 2 4" xfId="338" xr:uid="{91BDD2EE-682F-4C99-B959-608660759518}"/>
    <cellStyle name="Pénznem 4 3" xfId="58" xr:uid="{CD5E514B-E065-4D5A-9EA4-64ECE25E655C}"/>
    <cellStyle name="Pénznem 4 3 2" xfId="199" xr:uid="{3658834A-B48E-49CF-B566-F608D2A16C50}"/>
    <cellStyle name="Pénznem 4 3 3" xfId="274" xr:uid="{5513A8FD-05CB-4C2C-9730-7624B6C95423}"/>
    <cellStyle name="Pénznem 4 3 4" xfId="349" xr:uid="{8D610354-DB42-4F06-97D6-AF899E0D999A}"/>
    <cellStyle name="Pénznem 4 4" xfId="167" xr:uid="{B3E3C169-E1EF-499D-9084-C60F2829EE43}"/>
    <cellStyle name="Pénznem 4 4 2" xfId="245" xr:uid="{22A41C8F-A1AF-49EF-ACFA-48D115B31464}"/>
    <cellStyle name="Pénznem 4 4 3" xfId="320" xr:uid="{383E27C0-D44C-478F-84DD-AC042BA61A36}"/>
    <cellStyle name="Pénznem 4 4 4" xfId="395" xr:uid="{76947E3B-F768-44B4-A401-7C2B9604B216}"/>
    <cellStyle name="Pénznem 4 5" xfId="173" xr:uid="{E98EB51B-45F1-49CC-B4F1-A70FBDC58352}"/>
    <cellStyle name="Pénznem 4 6" xfId="251" xr:uid="{9BEA0EA5-CB8A-4C4F-81B2-17B6D7310227}"/>
    <cellStyle name="Pénznem 4 7" xfId="326" xr:uid="{72F69873-8D3F-449C-9B56-AE257DC9BF25}"/>
    <cellStyle name="Pénznem 5" xfId="29" xr:uid="{6E1BDB52-E92D-418D-8C87-2224E1A00F56}"/>
    <cellStyle name="Pénznem 5 2" xfId="43" xr:uid="{DA009AD8-55D2-4017-94DE-3BECD00265C3}"/>
    <cellStyle name="Pénznem 5 2 2" xfId="189" xr:uid="{A1FC5887-56F7-4836-89D3-C586A4A0A457}"/>
    <cellStyle name="Pénznem 5 2 3" xfId="267" xr:uid="{D9D339DA-15D5-4048-AC0E-868256F6E340}"/>
    <cellStyle name="Pénznem 5 2 4" xfId="342" xr:uid="{86ACBA14-3846-43E2-B1CA-F0BBF1B18C9F}"/>
    <cellStyle name="Pénznem 5 3" xfId="59" xr:uid="{462F99A0-525B-4D0B-8979-9BA1A1ACF601}"/>
    <cellStyle name="Pénznem 5 3 2" xfId="200" xr:uid="{D9E27231-BEBE-4310-AD34-2E87CB43915B}"/>
    <cellStyle name="Pénznem 5 3 3" xfId="275" xr:uid="{1B348CB6-1167-4A79-BD6D-8EDDCF93914B}"/>
    <cellStyle name="Pénznem 5 3 4" xfId="350" xr:uid="{87D38DB0-E9EF-4A65-AEB2-BCDF64038B18}"/>
    <cellStyle name="Pénznem 5 4" xfId="168" xr:uid="{FEC8BED2-5ABE-4A14-B889-8AEC92B81EFD}"/>
    <cellStyle name="Pénznem 5 4 2" xfId="246" xr:uid="{B649AA56-7C3C-4C45-923B-908DD7759878}"/>
    <cellStyle name="Pénznem 5 4 3" xfId="321" xr:uid="{CA60F2B5-CFA9-47D9-85BA-994650A565FC}"/>
    <cellStyle name="Pénznem 5 4 4" xfId="396" xr:uid="{0B01D83E-5EC3-4F01-AD2C-B5DCC2B23308}"/>
    <cellStyle name="Pénznem 5 5" xfId="177" xr:uid="{8DA7D209-72B6-467D-B448-0C2E9DBE0F77}"/>
    <cellStyle name="Pénznem 5 6" xfId="255" xr:uid="{B1823C6D-A0DC-4DEC-9AF0-73CBE7063FE1}"/>
    <cellStyle name="Pénznem 5 7" xfId="330" xr:uid="{D0C956F8-E201-4416-9C46-81CC8F4E6AA3}"/>
    <cellStyle name="Pénznem 6" xfId="34" xr:uid="{F369A2CB-4463-49BF-90B7-E81B81B1FE13}"/>
    <cellStyle name="Pénznem 6 2" xfId="181" xr:uid="{AEE21007-599B-4B26-B2C0-13CC521978B8}"/>
    <cellStyle name="Pénznem 6 3" xfId="259" xr:uid="{73A20629-393C-4B46-9436-BD2F5D01C7F3}"/>
    <cellStyle name="Pénznem 6 4" xfId="334" xr:uid="{442E708E-0295-494F-8CCE-47736519777A}"/>
    <cellStyle name="Pénznem 7" xfId="55" xr:uid="{8B247610-97F6-4AEE-8F53-F1D3D502B9D9}"/>
    <cellStyle name="Pénznem 7 2" xfId="196" xr:uid="{861F7A40-9448-4B5E-80E5-733CFC3B56A6}"/>
    <cellStyle name="Pénznem 7 3" xfId="271" xr:uid="{3C56A52B-9E94-4BC3-A10C-84520D3C88DD}"/>
    <cellStyle name="Pénznem 7 4" xfId="346" xr:uid="{44EFE5EB-AB60-4B68-86B0-A8AFF6ADA3D9}"/>
    <cellStyle name="Pénznem 8" xfId="163" xr:uid="{3424DDE5-13CA-4C87-9A36-299FF70B13B2}"/>
    <cellStyle name="Pénznem 8 2" xfId="241" xr:uid="{C5AEDDB7-4C3B-4D6D-8D81-2FD367736BF0}"/>
    <cellStyle name="Pénznem 8 3" xfId="316" xr:uid="{9E6CD2FD-22A6-40CE-8DA4-8ACBF2026F83}"/>
    <cellStyle name="Pénznem 8 4" xfId="391" xr:uid="{5D66C450-3688-49AC-A5AC-A1689A4BD39C}"/>
    <cellStyle name="Pénznem 9" xfId="169" xr:uid="{2122DF84-BC12-4E4D-8464-5AAC9ADC4EFA}"/>
    <cellStyle name="Rossz" xfId="66" builtinId="27" customBuiltin="1"/>
    <cellStyle name="Rossz 2" xfId="139" xr:uid="{FEF08A15-3F73-4B56-ADC9-71C1A00D55EF}"/>
    <cellStyle name="Semleges 2" xfId="140" xr:uid="{32CA9D6C-8232-4E9E-8338-17364B03D183}"/>
    <cellStyle name="Semleges 3" xfId="141" xr:uid="{0528EE53-F269-4718-86B5-6C702D910A20}"/>
    <cellStyle name="Számítás" xfId="69" builtinId="22" customBuiltin="1"/>
    <cellStyle name="Számítás 2" xfId="142" xr:uid="{D3948BAC-4F42-4235-9696-BD3EEB3E561F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00FFFF"/>
      <color rgb="FFFFCCFF"/>
      <color rgb="FFFF33CC"/>
      <color rgb="FFFF9966"/>
      <color rgb="FFCCCCFF"/>
      <color rgb="FF000000"/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22"/>
  <sheetViews>
    <sheetView showGridLines="0" tabSelected="1" zoomScale="90" zoomScaleNormal="90" zoomScaleSheetLayoutView="100" workbookViewId="0">
      <pane ySplit="2" topLeftCell="A3" activePane="bottomLeft" state="frozen"/>
      <selection activeCell="A2" sqref="A2"/>
      <selection pane="bottomLeft" activeCell="O4" sqref="O4"/>
    </sheetView>
  </sheetViews>
  <sheetFormatPr defaultColWidth="4.44140625" defaultRowHeight="13.2"/>
  <cols>
    <col min="1" max="1" width="56" style="6" customWidth="1"/>
    <col min="2" max="2" width="8.77734375" style="15" customWidth="1"/>
    <col min="3" max="3" width="14.109375" style="57" customWidth="1"/>
    <col min="4" max="4" width="14.5546875" style="25" customWidth="1"/>
    <col min="5" max="5" width="12.5546875" style="3" customWidth="1"/>
    <col min="6" max="6" width="27.33203125" style="3" customWidth="1"/>
    <col min="7" max="7" width="18.6640625" style="3" bestFit="1" customWidth="1"/>
    <col min="8" max="8" width="6" style="3" bestFit="1" customWidth="1"/>
    <col min="9" max="9" width="12.109375" style="3" bestFit="1" customWidth="1"/>
    <col min="10" max="16384" width="4.44140625" style="3"/>
  </cols>
  <sheetData>
    <row r="1" spans="1:4" ht="16.95" customHeight="1">
      <c r="A1" s="4"/>
      <c r="D1" s="27"/>
    </row>
    <row r="2" spans="1:4" ht="46.95" customHeight="1">
      <c r="A2" s="120" t="s">
        <v>241</v>
      </c>
      <c r="C2" s="121" t="s">
        <v>217</v>
      </c>
      <c r="D2" s="122" t="s">
        <v>219</v>
      </c>
    </row>
    <row r="3" spans="1:4" ht="13.95" customHeight="1">
      <c r="A3" s="87" t="s">
        <v>70</v>
      </c>
      <c r="B3" s="111" t="s">
        <v>71</v>
      </c>
      <c r="C3" s="103">
        <f>SUM(C4:C6)</f>
        <v>46266</v>
      </c>
      <c r="D3" s="103">
        <f>SUM(D4:D6)</f>
        <v>41302.507320699995</v>
      </c>
    </row>
    <row r="4" spans="1:4">
      <c r="A4" s="113" t="s">
        <v>216</v>
      </c>
      <c r="B4" s="69">
        <v>2201</v>
      </c>
      <c r="C4" s="112">
        <v>40580</v>
      </c>
      <c r="D4" s="28">
        <v>38778.51395</v>
      </c>
    </row>
    <row r="5" spans="1:4">
      <c r="A5" s="113" t="s">
        <v>262</v>
      </c>
      <c r="B5" s="69">
        <v>2202</v>
      </c>
      <c r="C5" s="26">
        <v>5326</v>
      </c>
      <c r="D5" s="28">
        <v>1954.0243707000002</v>
      </c>
    </row>
    <row r="6" spans="1:4">
      <c r="A6" s="113" t="s">
        <v>261</v>
      </c>
      <c r="B6" s="69">
        <v>2205</v>
      </c>
      <c r="C6" s="26">
        <v>360</v>
      </c>
      <c r="D6" s="28">
        <v>569.96899999999994</v>
      </c>
    </row>
    <row r="7" spans="1:4">
      <c r="A7" s="87" t="s">
        <v>72</v>
      </c>
      <c r="B7" s="111" t="s">
        <v>73</v>
      </c>
      <c r="C7" s="104">
        <f>C8+C13</f>
        <v>30408</v>
      </c>
      <c r="D7" s="104">
        <f>D8+D13</f>
        <v>30739.563067799998</v>
      </c>
    </row>
    <row r="8" spans="1:4" s="13" customFormat="1">
      <c r="A8" s="114" t="s">
        <v>74</v>
      </c>
      <c r="B8" s="77" t="s">
        <v>75</v>
      </c>
      <c r="C8" s="31">
        <f>SUM(C9:C12)</f>
        <v>23782</v>
      </c>
      <c r="D8" s="31">
        <f>SUM(D9:D12)</f>
        <v>23717.253067799997</v>
      </c>
    </row>
    <row r="9" spans="1:4" s="13" customFormat="1">
      <c r="A9" s="115" t="s">
        <v>76</v>
      </c>
      <c r="B9" s="77" t="s">
        <v>77</v>
      </c>
      <c r="C9" s="26">
        <v>3756</v>
      </c>
      <c r="D9" s="28">
        <v>3702.4969999999998</v>
      </c>
    </row>
    <row r="10" spans="1:4" s="13" customFormat="1">
      <c r="A10" s="115" t="s">
        <v>260</v>
      </c>
      <c r="B10" s="77" t="s">
        <v>79</v>
      </c>
      <c r="C10" s="26">
        <v>15883</v>
      </c>
      <c r="D10" s="28">
        <v>14392.528021400001</v>
      </c>
    </row>
    <row r="11" spans="1:4" s="13" customFormat="1">
      <c r="A11" s="115" t="s">
        <v>80</v>
      </c>
      <c r="B11" s="77" t="s">
        <v>81</v>
      </c>
      <c r="C11" s="26">
        <v>2043</v>
      </c>
      <c r="D11" s="28">
        <v>2741.0410463999997</v>
      </c>
    </row>
    <row r="12" spans="1:4" s="13" customFormat="1">
      <c r="A12" s="115" t="s">
        <v>82</v>
      </c>
      <c r="B12" s="77" t="s">
        <v>83</v>
      </c>
      <c r="C12" s="26">
        <v>2100</v>
      </c>
      <c r="D12" s="28">
        <v>2881.1869999999999</v>
      </c>
    </row>
    <row r="13" spans="1:4" s="13" customFormat="1">
      <c r="A13" s="114" t="s">
        <v>84</v>
      </c>
      <c r="B13" s="77" t="s">
        <v>85</v>
      </c>
      <c r="C13" s="31">
        <f>SUM(C14:C16)</f>
        <v>6626</v>
      </c>
      <c r="D13" s="31">
        <f>SUM(D14:D16)</f>
        <v>7022.31</v>
      </c>
    </row>
    <row r="14" spans="1:4" s="13" customFormat="1">
      <c r="A14" s="115" t="s">
        <v>76</v>
      </c>
      <c r="B14" s="77" t="s">
        <v>86</v>
      </c>
      <c r="C14" s="26">
        <v>6350</v>
      </c>
      <c r="D14" s="28">
        <v>6798.31</v>
      </c>
    </row>
    <row r="15" spans="1:4" s="13" customFormat="1">
      <c r="A15" s="115" t="s">
        <v>78</v>
      </c>
      <c r="B15" s="77" t="s">
        <v>87</v>
      </c>
      <c r="C15" s="26">
        <v>276</v>
      </c>
      <c r="D15" s="28">
        <v>0</v>
      </c>
    </row>
    <row r="16" spans="1:4" s="13" customFormat="1">
      <c r="A16" s="115" t="s">
        <v>80</v>
      </c>
      <c r="B16" s="77" t="s">
        <v>88</v>
      </c>
      <c r="C16" s="26">
        <v>0</v>
      </c>
      <c r="D16" s="28">
        <v>224</v>
      </c>
    </row>
    <row r="17" spans="1:4" s="1" customFormat="1">
      <c r="A17" s="87" t="s">
        <v>89</v>
      </c>
      <c r="B17" s="111" t="s">
        <v>90</v>
      </c>
      <c r="C17" s="104">
        <f>SUM(C18:C26)+C36</f>
        <v>223335</v>
      </c>
      <c r="D17" s="104">
        <f>SUM(D18:D26)+D36</f>
        <v>248356.05282863055</v>
      </c>
    </row>
    <row r="18" spans="1:4" s="13" customFormat="1">
      <c r="A18" s="114" t="s">
        <v>226</v>
      </c>
      <c r="B18" s="69">
        <v>3001</v>
      </c>
      <c r="C18" s="33">
        <v>28000</v>
      </c>
      <c r="D18" s="32">
        <v>57000</v>
      </c>
    </row>
    <row r="19" spans="1:4" ht="11.4" customHeight="1">
      <c r="A19" s="113" t="s">
        <v>30</v>
      </c>
      <c r="B19" s="69" t="s">
        <v>91</v>
      </c>
      <c r="C19" s="33">
        <v>5282</v>
      </c>
      <c r="D19" s="32">
        <v>4675.4231792</v>
      </c>
    </row>
    <row r="20" spans="1:4">
      <c r="A20" s="113" t="s">
        <v>15</v>
      </c>
      <c r="B20" s="69" t="s">
        <v>92</v>
      </c>
      <c r="C20" s="33">
        <v>6412</v>
      </c>
      <c r="D20" s="32">
        <v>7942.5764974305648</v>
      </c>
    </row>
    <row r="21" spans="1:4">
      <c r="A21" s="113" t="s">
        <v>11</v>
      </c>
      <c r="B21" s="69" t="s">
        <v>93</v>
      </c>
      <c r="C21" s="33">
        <v>135282</v>
      </c>
      <c r="D21" s="32">
        <v>135547.14749999999</v>
      </c>
    </row>
    <row r="22" spans="1:4">
      <c r="A22" s="113" t="s">
        <v>32</v>
      </c>
      <c r="B22" s="69" t="s">
        <v>94</v>
      </c>
      <c r="C22" s="33">
        <v>9641</v>
      </c>
      <c r="D22" s="32">
        <v>9211.9909999999982</v>
      </c>
    </row>
    <row r="23" spans="1:4">
      <c r="A23" s="113" t="s">
        <v>38</v>
      </c>
      <c r="B23" s="69" t="s">
        <v>95</v>
      </c>
      <c r="C23" s="33">
        <v>4856</v>
      </c>
      <c r="D23" s="32">
        <v>4513.7070000000003</v>
      </c>
    </row>
    <row r="24" spans="1:4">
      <c r="A24" s="113" t="s">
        <v>96</v>
      </c>
      <c r="B24" s="69" t="s">
        <v>97</v>
      </c>
      <c r="C24" s="33">
        <v>12000</v>
      </c>
      <c r="D24" s="32">
        <v>7651.517452</v>
      </c>
    </row>
    <row r="25" spans="1:4">
      <c r="A25" s="113" t="s">
        <v>98</v>
      </c>
      <c r="B25" s="69" t="s">
        <v>99</v>
      </c>
      <c r="C25" s="33">
        <v>3314</v>
      </c>
      <c r="D25" s="32">
        <v>2515.8890000000001</v>
      </c>
    </row>
    <row r="26" spans="1:4">
      <c r="A26" s="113" t="s">
        <v>33</v>
      </c>
      <c r="B26" s="69" t="s">
        <v>100</v>
      </c>
      <c r="C26" s="33">
        <f>SUM(C27:C35)</f>
        <v>16570</v>
      </c>
      <c r="D26" s="33">
        <f>SUM(D27:D35)</f>
        <v>17916.608199999999</v>
      </c>
    </row>
    <row r="27" spans="1:4">
      <c r="A27" s="115" t="s">
        <v>51</v>
      </c>
      <c r="B27" s="73">
        <v>3802</v>
      </c>
      <c r="C27" s="26">
        <v>550</v>
      </c>
      <c r="D27" s="28">
        <v>400</v>
      </c>
    </row>
    <row r="28" spans="1:4">
      <c r="A28" s="115" t="s">
        <v>101</v>
      </c>
      <c r="B28" s="73">
        <v>3804</v>
      </c>
      <c r="C28" s="26">
        <v>2000</v>
      </c>
      <c r="D28" s="28">
        <v>1223.8499999999999</v>
      </c>
    </row>
    <row r="29" spans="1:4">
      <c r="A29" s="115" t="s">
        <v>224</v>
      </c>
      <c r="B29" s="73">
        <v>3805</v>
      </c>
      <c r="C29" s="26">
        <v>800</v>
      </c>
      <c r="D29" s="28">
        <v>800</v>
      </c>
    </row>
    <row r="30" spans="1:4">
      <c r="A30" s="115" t="s">
        <v>52</v>
      </c>
      <c r="B30" s="73">
        <v>3806</v>
      </c>
      <c r="C30" s="26">
        <v>0</v>
      </c>
      <c r="D30" s="28">
        <v>600</v>
      </c>
    </row>
    <row r="31" spans="1:4">
      <c r="A31" s="115" t="s">
        <v>102</v>
      </c>
      <c r="B31" s="73">
        <v>3807</v>
      </c>
      <c r="C31" s="26">
        <v>4000</v>
      </c>
      <c r="D31" s="28">
        <v>4473.310199999999</v>
      </c>
    </row>
    <row r="32" spans="1:4">
      <c r="A32" s="115" t="s">
        <v>7</v>
      </c>
      <c r="B32" s="73">
        <v>3809</v>
      </c>
      <c r="C32" s="26">
        <v>2220</v>
      </c>
      <c r="D32" s="28">
        <v>0</v>
      </c>
    </row>
    <row r="33" spans="1:7">
      <c r="A33" s="115" t="s">
        <v>103</v>
      </c>
      <c r="B33" s="73">
        <v>3810</v>
      </c>
      <c r="C33" s="26">
        <v>4000</v>
      </c>
      <c r="D33" s="28">
        <v>1882.4770000000001</v>
      </c>
    </row>
    <row r="34" spans="1:7">
      <c r="A34" s="115" t="s">
        <v>225</v>
      </c>
      <c r="B34" s="73">
        <v>3812</v>
      </c>
      <c r="C34" s="26">
        <v>3000</v>
      </c>
      <c r="D34" s="28">
        <v>2007.2049999999999</v>
      </c>
    </row>
    <row r="35" spans="1:7">
      <c r="A35" s="115" t="s">
        <v>230</v>
      </c>
      <c r="B35" s="73">
        <v>3899</v>
      </c>
      <c r="C35" s="26">
        <v>0</v>
      </c>
      <c r="D35" s="28">
        <v>6529.7659999999996</v>
      </c>
    </row>
    <row r="36" spans="1:7">
      <c r="A36" s="113" t="s">
        <v>39</v>
      </c>
      <c r="B36" s="80" t="s">
        <v>104</v>
      </c>
      <c r="C36" s="33">
        <v>1978</v>
      </c>
      <c r="D36" s="32">
        <v>1381.193</v>
      </c>
    </row>
    <row r="37" spans="1:7" s="1" customFormat="1">
      <c r="A37" s="87" t="s">
        <v>105</v>
      </c>
      <c r="B37" s="111" t="s">
        <v>106</v>
      </c>
      <c r="C37" s="104">
        <f>C38+C39+C40+C45+C46+C52+C64+C68</f>
        <v>475807</v>
      </c>
      <c r="D37" s="104">
        <f>D38+D39+D40+D45+D46+D52+D64+D68</f>
        <v>465021.22500000003</v>
      </c>
    </row>
    <row r="38" spans="1:7" ht="13.2" customHeight="1">
      <c r="A38" s="114" t="s">
        <v>16</v>
      </c>
      <c r="B38" s="73">
        <v>4101</v>
      </c>
      <c r="C38" s="31">
        <v>35000</v>
      </c>
      <c r="D38" s="31">
        <v>15407.659</v>
      </c>
    </row>
    <row r="39" spans="1:7" s="13" customFormat="1">
      <c r="A39" s="114" t="s">
        <v>107</v>
      </c>
      <c r="B39" s="73" t="s">
        <v>108</v>
      </c>
      <c r="C39" s="33">
        <v>6000</v>
      </c>
      <c r="D39" s="32">
        <v>5251.6189999999997</v>
      </c>
    </row>
    <row r="40" spans="1:7" s="13" customFormat="1">
      <c r="A40" s="114" t="s">
        <v>109</v>
      </c>
      <c r="B40" s="73" t="s">
        <v>110</v>
      </c>
      <c r="C40" s="33">
        <f>SUM(C41:C44)</f>
        <v>7669</v>
      </c>
      <c r="D40" s="33">
        <f>SUM(D41:D44)</f>
        <v>5059.2039999999997</v>
      </c>
    </row>
    <row r="41" spans="1:7" ht="13.2" customHeight="1">
      <c r="A41" s="115" t="s">
        <v>111</v>
      </c>
      <c r="B41" s="73">
        <v>4401</v>
      </c>
      <c r="C41" s="26">
        <v>1669</v>
      </c>
      <c r="D41" s="28">
        <v>1807.6089999999997</v>
      </c>
      <c r="E41" s="10"/>
    </row>
    <row r="42" spans="1:7" ht="13.2" customHeight="1">
      <c r="A42" s="115" t="s">
        <v>112</v>
      </c>
      <c r="B42" s="73">
        <v>4402</v>
      </c>
      <c r="C42" s="26">
        <v>5000</v>
      </c>
      <c r="D42" s="28">
        <v>2786.9560000000001</v>
      </c>
      <c r="E42" s="10"/>
    </row>
    <row r="43" spans="1:7" ht="13.2" customHeight="1">
      <c r="A43" s="115" t="s">
        <v>113</v>
      </c>
      <c r="B43" s="73">
        <v>4404</v>
      </c>
      <c r="C43" s="26">
        <v>650</v>
      </c>
      <c r="D43" s="28">
        <v>224.63900000000001</v>
      </c>
      <c r="E43" s="10"/>
    </row>
    <row r="44" spans="1:7" ht="13.2" customHeight="1">
      <c r="A44" s="115" t="s">
        <v>9</v>
      </c>
      <c r="B44" s="73">
        <v>4405</v>
      </c>
      <c r="C44" s="26">
        <v>350</v>
      </c>
      <c r="D44" s="28">
        <v>240</v>
      </c>
      <c r="E44" s="10"/>
    </row>
    <row r="45" spans="1:7" s="13" customFormat="1">
      <c r="A45" s="114" t="s">
        <v>114</v>
      </c>
      <c r="B45" s="73" t="s">
        <v>115</v>
      </c>
      <c r="C45" s="31">
        <v>0</v>
      </c>
      <c r="D45" s="31">
        <v>6877.38</v>
      </c>
    </row>
    <row r="46" spans="1:7">
      <c r="A46" s="114" t="s">
        <v>116</v>
      </c>
      <c r="B46" s="73" t="s">
        <v>117</v>
      </c>
      <c r="C46" s="33">
        <f>SUM(C47:C51)</f>
        <v>290616</v>
      </c>
      <c r="D46" s="33">
        <f>SUM(D47:D51)</f>
        <v>300777.89199999999</v>
      </c>
      <c r="E46" s="10"/>
      <c r="F46" s="10"/>
      <c r="G46" s="10"/>
    </row>
    <row r="47" spans="1:7">
      <c r="A47" s="115" t="s">
        <v>1</v>
      </c>
      <c r="B47" s="73" t="s">
        <v>118</v>
      </c>
      <c r="C47" s="26">
        <v>74669</v>
      </c>
      <c r="D47" s="28">
        <v>74732.762000000002</v>
      </c>
      <c r="E47" s="76"/>
      <c r="F47" s="72"/>
      <c r="G47" s="10"/>
    </row>
    <row r="48" spans="1:7">
      <c r="A48" s="115" t="s">
        <v>227</v>
      </c>
      <c r="B48" s="73" t="s">
        <v>19</v>
      </c>
      <c r="C48" s="26">
        <v>70525</v>
      </c>
      <c r="D48" s="28">
        <v>63300.178999999996</v>
      </c>
      <c r="E48" s="76"/>
      <c r="F48" s="10"/>
      <c r="G48" s="10"/>
    </row>
    <row r="49" spans="1:7">
      <c r="A49" s="115" t="s">
        <v>119</v>
      </c>
      <c r="B49" s="73" t="s">
        <v>120</v>
      </c>
      <c r="C49" s="26">
        <v>43500</v>
      </c>
      <c r="D49" s="28">
        <v>43462.033000000003</v>
      </c>
      <c r="E49" s="10"/>
      <c r="F49" s="10"/>
      <c r="G49" s="10"/>
    </row>
    <row r="50" spans="1:7">
      <c r="A50" s="115" t="s">
        <v>10</v>
      </c>
      <c r="B50" s="73">
        <v>4608</v>
      </c>
      <c r="C50" s="26">
        <v>1939</v>
      </c>
      <c r="D50" s="28">
        <v>30238.073</v>
      </c>
      <c r="E50" s="10"/>
      <c r="F50" s="10"/>
      <c r="G50" s="10"/>
    </row>
    <row r="51" spans="1:7">
      <c r="A51" s="115" t="s">
        <v>20</v>
      </c>
      <c r="B51" s="73">
        <v>4609</v>
      </c>
      <c r="C51" s="26">
        <v>99983</v>
      </c>
      <c r="D51" s="28">
        <v>89044.844999999987</v>
      </c>
      <c r="E51" s="10"/>
      <c r="F51" s="10"/>
      <c r="G51" s="10"/>
    </row>
    <row r="52" spans="1:7" ht="15" customHeight="1">
      <c r="A52" s="114" t="s">
        <v>121</v>
      </c>
      <c r="B52" s="73" t="s">
        <v>122</v>
      </c>
      <c r="C52" s="31">
        <f>SUM(C53:C63)</f>
        <v>25125</v>
      </c>
      <c r="D52" s="31">
        <f>SUM(D53:D63)</f>
        <v>29452.473000000002</v>
      </c>
      <c r="E52" s="10"/>
      <c r="F52" s="10"/>
      <c r="G52" s="10"/>
    </row>
    <row r="53" spans="1:7" ht="13.2" customHeight="1">
      <c r="A53" s="115" t="s">
        <v>46</v>
      </c>
      <c r="B53" s="73">
        <v>4701</v>
      </c>
      <c r="C53" s="26">
        <v>540</v>
      </c>
      <c r="D53" s="28">
        <v>559.26499999999999</v>
      </c>
      <c r="E53" s="10"/>
      <c r="F53" s="10"/>
      <c r="G53" s="10"/>
    </row>
    <row r="54" spans="1:7" ht="13.2" customHeight="1">
      <c r="A54" s="115" t="s">
        <v>17</v>
      </c>
      <c r="B54" s="73">
        <v>4702</v>
      </c>
      <c r="C54" s="26">
        <v>4079</v>
      </c>
      <c r="D54" s="28">
        <v>3394.7750000000001</v>
      </c>
      <c r="E54" s="76"/>
      <c r="F54" s="10"/>
    </row>
    <row r="55" spans="1:7" ht="13.2" customHeight="1">
      <c r="A55" s="115" t="s">
        <v>4</v>
      </c>
      <c r="B55" s="73">
        <v>4703</v>
      </c>
      <c r="C55" s="26">
        <v>3300</v>
      </c>
      <c r="D55" s="28">
        <v>2059.7800000000002</v>
      </c>
      <c r="E55" s="76"/>
      <c r="F55" s="10"/>
    </row>
    <row r="56" spans="1:7" ht="14.4" customHeight="1">
      <c r="A56" s="115" t="s">
        <v>47</v>
      </c>
      <c r="B56" s="73">
        <v>4704</v>
      </c>
      <c r="C56" s="26">
        <v>9929</v>
      </c>
      <c r="D56" s="28">
        <v>15641.584000000001</v>
      </c>
      <c r="E56" s="76"/>
      <c r="F56" s="10"/>
    </row>
    <row r="57" spans="1:7" ht="13.2" customHeight="1">
      <c r="A57" s="115">
        <v>420</v>
      </c>
      <c r="B57" s="73">
        <v>4705</v>
      </c>
      <c r="C57" s="26">
        <v>3303</v>
      </c>
      <c r="D57" s="28">
        <v>4287.0389999999998</v>
      </c>
      <c r="E57" s="76"/>
      <c r="F57" s="10"/>
    </row>
    <row r="58" spans="1:7" ht="13.2" customHeight="1">
      <c r="A58" s="115">
        <v>470</v>
      </c>
      <c r="B58" s="73">
        <v>4706</v>
      </c>
      <c r="C58" s="26">
        <v>90</v>
      </c>
      <c r="D58" s="28">
        <v>84.727000000000004</v>
      </c>
      <c r="E58" s="10"/>
      <c r="F58" s="10"/>
      <c r="G58" s="10"/>
    </row>
    <row r="59" spans="1:7" ht="13.2" customHeight="1">
      <c r="A59" s="115" t="s">
        <v>2</v>
      </c>
      <c r="B59" s="73">
        <v>4707</v>
      </c>
      <c r="C59" s="26">
        <v>510</v>
      </c>
      <c r="D59" s="28">
        <v>0</v>
      </c>
      <c r="E59" s="76"/>
      <c r="F59" s="10"/>
    </row>
    <row r="60" spans="1:7" ht="13.2" customHeight="1">
      <c r="A60" s="115" t="s">
        <v>123</v>
      </c>
      <c r="B60" s="73">
        <v>4708</v>
      </c>
      <c r="C60" s="26">
        <v>124</v>
      </c>
      <c r="D60" s="28">
        <v>123.99</v>
      </c>
      <c r="E60" s="10"/>
      <c r="F60" s="10"/>
      <c r="G60" s="10"/>
    </row>
    <row r="61" spans="1:7" ht="13.2" customHeight="1">
      <c r="A61" s="115" t="s">
        <v>124</v>
      </c>
      <c r="B61" s="73">
        <v>4709</v>
      </c>
      <c r="C61" s="26">
        <v>2000</v>
      </c>
      <c r="D61" s="28">
        <v>2444.1170000000002</v>
      </c>
      <c r="E61" s="10"/>
      <c r="F61" s="10"/>
      <c r="G61" s="10"/>
    </row>
    <row r="62" spans="1:7" ht="13.2" customHeight="1">
      <c r="A62" s="115" t="s">
        <v>5</v>
      </c>
      <c r="B62" s="73">
        <v>4710</v>
      </c>
      <c r="C62" s="26">
        <v>400</v>
      </c>
      <c r="D62" s="28">
        <v>399.66500000000002</v>
      </c>
      <c r="E62" s="10"/>
      <c r="F62" s="10"/>
      <c r="G62" s="10"/>
    </row>
    <row r="63" spans="1:7" ht="13.2" customHeight="1">
      <c r="A63" s="115" t="s">
        <v>3</v>
      </c>
      <c r="B63" s="73">
        <v>4711</v>
      </c>
      <c r="C63" s="26">
        <v>850</v>
      </c>
      <c r="D63" s="28">
        <v>457.53100000000001</v>
      </c>
      <c r="E63" s="10"/>
      <c r="F63" s="10"/>
      <c r="G63" s="10"/>
    </row>
    <row r="64" spans="1:7">
      <c r="A64" s="114" t="s">
        <v>125</v>
      </c>
      <c r="B64" s="73" t="s">
        <v>126</v>
      </c>
      <c r="C64" s="31">
        <f>SUM(C65:C67)</f>
        <v>51833</v>
      </c>
      <c r="D64" s="31">
        <f>SUM(D65:D67)</f>
        <v>47415.663</v>
      </c>
      <c r="E64" s="10"/>
      <c r="F64" s="10"/>
      <c r="G64" s="10"/>
    </row>
    <row r="65" spans="1:7" ht="13.2" customHeight="1">
      <c r="A65" s="115" t="s">
        <v>246</v>
      </c>
      <c r="B65" s="73" t="s">
        <v>127</v>
      </c>
      <c r="C65" s="26">
        <v>29905</v>
      </c>
      <c r="D65" s="28">
        <v>30544.833999999999</v>
      </c>
      <c r="E65" s="10"/>
      <c r="F65" s="124"/>
      <c r="G65" s="124"/>
    </row>
    <row r="66" spans="1:7" ht="14.4" customHeight="1">
      <c r="A66" s="115" t="s">
        <v>247</v>
      </c>
      <c r="B66" s="73">
        <v>4806</v>
      </c>
      <c r="C66" s="26">
        <v>8000</v>
      </c>
      <c r="D66" s="28">
        <v>11122.022000000001</v>
      </c>
      <c r="E66" s="10"/>
      <c r="F66" s="10"/>
      <c r="G66" s="10"/>
    </row>
    <row r="67" spans="1:7" s="10" customFormat="1" ht="13.2" customHeight="1">
      <c r="A67" s="115" t="s">
        <v>259</v>
      </c>
      <c r="B67" s="73">
        <v>4809</v>
      </c>
      <c r="C67" s="26">
        <v>13928</v>
      </c>
      <c r="D67" s="26">
        <v>5748.8069999999998</v>
      </c>
    </row>
    <row r="68" spans="1:7">
      <c r="A68" s="114" t="s">
        <v>128</v>
      </c>
      <c r="B68" s="73" t="s">
        <v>129</v>
      </c>
      <c r="C68" s="31">
        <f>SUM(C69:C70)</f>
        <v>59564</v>
      </c>
      <c r="D68" s="31">
        <f>SUM(D69:D70)</f>
        <v>54779.335000000006</v>
      </c>
      <c r="E68" s="10"/>
      <c r="F68" s="10"/>
      <c r="G68" s="10"/>
    </row>
    <row r="69" spans="1:7">
      <c r="A69" s="115" t="s">
        <v>130</v>
      </c>
      <c r="B69" s="73" t="s">
        <v>131</v>
      </c>
      <c r="C69" s="26">
        <v>46667</v>
      </c>
      <c r="D69" s="28">
        <v>43043.016000000003</v>
      </c>
    </row>
    <row r="70" spans="1:7" ht="13.95" customHeight="1">
      <c r="A70" s="116" t="s">
        <v>221</v>
      </c>
      <c r="B70" s="69">
        <v>4905</v>
      </c>
      <c r="C70" s="34">
        <v>12897</v>
      </c>
      <c r="D70" s="36">
        <v>11736.319</v>
      </c>
    </row>
    <row r="71" spans="1:7" s="1" customFormat="1" ht="13.95" customHeight="1">
      <c r="A71" s="117" t="s">
        <v>132</v>
      </c>
      <c r="B71" s="111" t="s">
        <v>133</v>
      </c>
      <c r="C71" s="103">
        <f>C72+C73+C80+C81+C85</f>
        <v>57768</v>
      </c>
      <c r="D71" s="103">
        <f>D72+D73+D80+D81+D85</f>
        <v>25751.417999999998</v>
      </c>
    </row>
    <row r="72" spans="1:7" s="13" customFormat="1">
      <c r="A72" s="114" t="s">
        <v>134</v>
      </c>
      <c r="B72" s="73" t="s">
        <v>135</v>
      </c>
      <c r="C72" s="32">
        <v>6091</v>
      </c>
      <c r="D72" s="32">
        <v>1260.4590000000001</v>
      </c>
    </row>
    <row r="73" spans="1:7" s="74" customFormat="1">
      <c r="A73" s="114" t="s">
        <v>140</v>
      </c>
      <c r="B73" s="73">
        <v>5101</v>
      </c>
      <c r="C73" s="32">
        <f>SUM(C74:C79)</f>
        <v>28918</v>
      </c>
      <c r="D73" s="32">
        <f>SUM(D74:D79)</f>
        <v>13364.124</v>
      </c>
    </row>
    <row r="74" spans="1:7" s="5" customFormat="1" ht="13.2" customHeight="1">
      <c r="A74" s="115" t="s">
        <v>136</v>
      </c>
      <c r="B74" s="73" t="s">
        <v>141</v>
      </c>
      <c r="C74" s="28">
        <v>857</v>
      </c>
      <c r="D74" s="28">
        <v>1003.002</v>
      </c>
    </row>
    <row r="75" spans="1:7" s="5" customFormat="1" ht="13.2" customHeight="1">
      <c r="A75" s="115" t="s">
        <v>137</v>
      </c>
      <c r="B75" s="73" t="s">
        <v>142</v>
      </c>
      <c r="C75" s="28">
        <v>1261</v>
      </c>
      <c r="D75" s="28">
        <v>0</v>
      </c>
    </row>
    <row r="76" spans="1:7" s="5" customFormat="1" ht="13.2" customHeight="1">
      <c r="A76" s="115" t="s">
        <v>138</v>
      </c>
      <c r="B76" s="73" t="s">
        <v>143</v>
      </c>
      <c r="C76" s="28">
        <v>7500</v>
      </c>
      <c r="D76" s="28">
        <v>10479.303</v>
      </c>
    </row>
    <row r="77" spans="1:7" ht="13.2" customHeight="1">
      <c r="A77" s="115" t="s">
        <v>6</v>
      </c>
      <c r="B77" s="73" t="s">
        <v>144</v>
      </c>
      <c r="C77" s="28">
        <v>0</v>
      </c>
      <c r="D77" s="28">
        <v>239.25899999999999</v>
      </c>
    </row>
    <row r="78" spans="1:7" s="5" customFormat="1" ht="13.2" customHeight="1">
      <c r="A78" s="115" t="s">
        <v>139</v>
      </c>
      <c r="B78" s="73" t="s">
        <v>145</v>
      </c>
      <c r="C78" s="28">
        <v>19000</v>
      </c>
      <c r="D78" s="28">
        <v>1501.32</v>
      </c>
    </row>
    <row r="79" spans="1:7" s="5" customFormat="1" ht="13.2" customHeight="1">
      <c r="A79" s="115" t="s">
        <v>9</v>
      </c>
      <c r="B79" s="73" t="s">
        <v>146</v>
      </c>
      <c r="C79" s="28">
        <v>300</v>
      </c>
      <c r="D79" s="28">
        <v>141.24</v>
      </c>
    </row>
    <row r="80" spans="1:7" s="74" customFormat="1">
      <c r="A80" s="114" t="s">
        <v>147</v>
      </c>
      <c r="B80" s="73">
        <v>5201</v>
      </c>
      <c r="C80" s="31">
        <v>2026</v>
      </c>
      <c r="D80" s="31">
        <v>1957.6489999999999</v>
      </c>
    </row>
    <row r="81" spans="1:4" s="13" customFormat="1">
      <c r="A81" s="114" t="s">
        <v>148</v>
      </c>
      <c r="B81" s="73" t="s">
        <v>149</v>
      </c>
      <c r="C81" s="32">
        <f>SUM(C82:C84)</f>
        <v>10573</v>
      </c>
      <c r="D81" s="32">
        <f>SUM(D82:D84)</f>
        <v>9169.1859999999997</v>
      </c>
    </row>
    <row r="82" spans="1:4" ht="13.2" customHeight="1">
      <c r="A82" s="115" t="s">
        <v>150</v>
      </c>
      <c r="B82" s="73" t="s">
        <v>151</v>
      </c>
      <c r="C82" s="28">
        <v>10273</v>
      </c>
      <c r="D82" s="28">
        <v>7166.732</v>
      </c>
    </row>
    <row r="83" spans="1:4" ht="13.2" customHeight="1">
      <c r="A83" s="115" t="s">
        <v>152</v>
      </c>
      <c r="B83" s="73" t="s">
        <v>153</v>
      </c>
      <c r="C83" s="28">
        <v>300</v>
      </c>
      <c r="D83" s="28">
        <v>44.957999999999998</v>
      </c>
    </row>
    <row r="84" spans="1:4" ht="13.2" customHeight="1">
      <c r="A84" s="115" t="s">
        <v>154</v>
      </c>
      <c r="B84" s="73" t="s">
        <v>155</v>
      </c>
      <c r="C84" s="28">
        <v>0</v>
      </c>
      <c r="D84" s="28">
        <v>1957.4960000000001</v>
      </c>
    </row>
    <row r="85" spans="1:4" s="74" customFormat="1">
      <c r="A85" s="114" t="s">
        <v>156</v>
      </c>
      <c r="B85" s="109" t="s">
        <v>157</v>
      </c>
      <c r="C85" s="31">
        <v>10160</v>
      </c>
      <c r="D85" s="31">
        <v>0</v>
      </c>
    </row>
    <row r="86" spans="1:4">
      <c r="A86" s="87" t="s">
        <v>158</v>
      </c>
      <c r="B86" s="111" t="s">
        <v>159</v>
      </c>
      <c r="C86" s="105">
        <f>C87+C88+C89+C90+C91+C92+C93+C102+C110</f>
        <v>59482</v>
      </c>
      <c r="D86" s="105">
        <f>D87+D88+D89+D90+D91+D92+D93+D102+D110</f>
        <v>60161.98608052278</v>
      </c>
    </row>
    <row r="87" spans="1:4">
      <c r="A87" s="114" t="s">
        <v>160</v>
      </c>
      <c r="B87" s="71">
        <v>6001</v>
      </c>
      <c r="C87" s="32">
        <v>6350</v>
      </c>
      <c r="D87" s="32">
        <v>3314</v>
      </c>
    </row>
    <row r="88" spans="1:4">
      <c r="A88" s="114" t="s">
        <v>161</v>
      </c>
      <c r="B88" s="73">
        <v>6101</v>
      </c>
      <c r="C88" s="32">
        <v>0</v>
      </c>
      <c r="D88" s="32">
        <v>1254.75</v>
      </c>
    </row>
    <row r="89" spans="1:4" ht="13.2" customHeight="1">
      <c r="A89" s="114" t="s">
        <v>63</v>
      </c>
      <c r="B89" s="73">
        <v>6201</v>
      </c>
      <c r="C89" s="32">
        <v>1094</v>
      </c>
      <c r="D89" s="32">
        <v>1130.152</v>
      </c>
    </row>
    <row r="90" spans="1:4">
      <c r="A90" s="114" t="s">
        <v>162</v>
      </c>
      <c r="B90" s="73">
        <v>6301</v>
      </c>
      <c r="C90" s="32">
        <v>1456</v>
      </c>
      <c r="D90" s="32">
        <v>0</v>
      </c>
    </row>
    <row r="91" spans="1:4" ht="12" customHeight="1">
      <c r="A91" s="114" t="s">
        <v>163</v>
      </c>
      <c r="B91" s="73">
        <v>6401</v>
      </c>
      <c r="C91" s="32">
        <v>9019</v>
      </c>
      <c r="D91" s="32">
        <v>10901.093000000001</v>
      </c>
    </row>
    <row r="92" spans="1:4">
      <c r="A92" s="114" t="s">
        <v>164</v>
      </c>
      <c r="B92" s="73">
        <v>6501</v>
      </c>
      <c r="C92" s="32">
        <v>1829</v>
      </c>
      <c r="D92" s="32">
        <v>1472.4</v>
      </c>
    </row>
    <row r="93" spans="1:4" s="13" customFormat="1" ht="14.4" customHeight="1">
      <c r="A93" s="114" t="s">
        <v>165</v>
      </c>
      <c r="B93" s="73" t="s">
        <v>166</v>
      </c>
      <c r="C93" s="32">
        <f>SUM(C94:C101)</f>
        <v>20654</v>
      </c>
      <c r="D93" s="32">
        <f>SUM(D94:D101)</f>
        <v>21714.088</v>
      </c>
    </row>
    <row r="94" spans="1:4">
      <c r="A94" s="115" t="s">
        <v>167</v>
      </c>
      <c r="B94" s="73">
        <v>6601</v>
      </c>
      <c r="C94" s="28">
        <v>5779</v>
      </c>
      <c r="D94" s="28">
        <v>4889.5</v>
      </c>
    </row>
    <row r="95" spans="1:4">
      <c r="A95" s="115" t="s">
        <v>168</v>
      </c>
      <c r="B95" s="73">
        <v>6602</v>
      </c>
      <c r="C95" s="28">
        <v>1270</v>
      </c>
      <c r="D95" s="28">
        <v>1000</v>
      </c>
    </row>
    <row r="96" spans="1:4">
      <c r="A96" s="115" t="s">
        <v>169</v>
      </c>
      <c r="B96" s="73">
        <v>6603</v>
      </c>
      <c r="C96" s="28">
        <v>1524</v>
      </c>
      <c r="D96" s="28">
        <v>1422.4</v>
      </c>
    </row>
    <row r="97" spans="1:4">
      <c r="A97" s="115" t="s">
        <v>170</v>
      </c>
      <c r="B97" s="73">
        <v>6604</v>
      </c>
      <c r="C97" s="28">
        <v>6731</v>
      </c>
      <c r="D97" s="28">
        <v>7801.7690000000002</v>
      </c>
    </row>
    <row r="98" spans="1:4">
      <c r="A98" s="115" t="s">
        <v>171</v>
      </c>
      <c r="B98" s="73">
        <v>6605</v>
      </c>
      <c r="C98" s="28">
        <v>50</v>
      </c>
      <c r="D98" s="28">
        <v>47.5</v>
      </c>
    </row>
    <row r="99" spans="1:4">
      <c r="A99" s="115" t="s">
        <v>172</v>
      </c>
      <c r="B99" s="73">
        <v>6606</v>
      </c>
      <c r="C99" s="28">
        <v>0</v>
      </c>
      <c r="D99" s="28">
        <v>249.16200000000001</v>
      </c>
    </row>
    <row r="100" spans="1:4" ht="13.2" customHeight="1">
      <c r="A100" s="115" t="s">
        <v>173</v>
      </c>
      <c r="B100" s="73">
        <v>6607</v>
      </c>
      <c r="C100" s="28">
        <v>0</v>
      </c>
      <c r="D100" s="28">
        <v>660</v>
      </c>
    </row>
    <row r="101" spans="1:4">
      <c r="A101" s="115" t="s">
        <v>40</v>
      </c>
      <c r="B101" s="73">
        <v>6608</v>
      </c>
      <c r="C101" s="28">
        <v>5300</v>
      </c>
      <c r="D101" s="28">
        <v>5643.7569999999996</v>
      </c>
    </row>
    <row r="102" spans="1:4" s="13" customFormat="1">
      <c r="A102" s="114" t="s">
        <v>174</v>
      </c>
      <c r="B102" s="73" t="s">
        <v>175</v>
      </c>
      <c r="C102" s="31">
        <f>SUM(C103:C106)</f>
        <v>4475</v>
      </c>
      <c r="D102" s="31">
        <f>SUM(D103:D106)</f>
        <v>2300.0460000000003</v>
      </c>
    </row>
    <row r="103" spans="1:4">
      <c r="A103" s="115" t="s">
        <v>68</v>
      </c>
      <c r="B103" s="73">
        <v>6701</v>
      </c>
      <c r="C103" s="28">
        <v>950</v>
      </c>
      <c r="D103" s="28">
        <v>568.94399999999996</v>
      </c>
    </row>
    <row r="104" spans="1:4">
      <c r="A104" s="115" t="s">
        <v>18</v>
      </c>
      <c r="B104" s="73">
        <v>6702</v>
      </c>
      <c r="C104" s="28">
        <v>545</v>
      </c>
      <c r="D104" s="28">
        <v>902.83699999999999</v>
      </c>
    </row>
    <row r="105" spans="1:4">
      <c r="A105" s="115" t="s">
        <v>176</v>
      </c>
      <c r="B105" s="73">
        <v>6704</v>
      </c>
      <c r="C105" s="28">
        <v>480</v>
      </c>
      <c r="D105" s="28">
        <v>489.82400000000001</v>
      </c>
    </row>
    <row r="106" spans="1:4" s="13" customFormat="1">
      <c r="A106" s="118" t="s">
        <v>35</v>
      </c>
      <c r="B106" s="73">
        <v>6705</v>
      </c>
      <c r="C106" s="31">
        <f>SUM(C107:C109)</f>
        <v>2500</v>
      </c>
      <c r="D106" s="31">
        <f>SUM(D107:D109)</f>
        <v>338.44100000000003</v>
      </c>
    </row>
    <row r="107" spans="1:4" ht="13.2" customHeight="1">
      <c r="A107" s="119" t="s">
        <v>177</v>
      </c>
      <c r="B107" s="73">
        <v>67051</v>
      </c>
      <c r="C107" s="28"/>
      <c r="D107" s="28">
        <v>24.456</v>
      </c>
    </row>
    <row r="108" spans="1:4" ht="13.2" customHeight="1">
      <c r="A108" s="119" t="s">
        <v>178</v>
      </c>
      <c r="B108" s="73">
        <v>67053</v>
      </c>
      <c r="C108" s="28">
        <v>1500</v>
      </c>
      <c r="D108" s="28">
        <v>0</v>
      </c>
    </row>
    <row r="109" spans="1:4" ht="13.2" customHeight="1">
      <c r="A109" s="119" t="s">
        <v>40</v>
      </c>
      <c r="B109" s="73">
        <v>67059</v>
      </c>
      <c r="C109" s="28">
        <v>1000</v>
      </c>
      <c r="D109" s="28">
        <v>313.98500000000001</v>
      </c>
    </row>
    <row r="110" spans="1:4">
      <c r="A110" s="113" t="s">
        <v>179</v>
      </c>
      <c r="B110" s="73">
        <v>6801</v>
      </c>
      <c r="C110" s="31">
        <v>14605</v>
      </c>
      <c r="D110" s="31">
        <v>18075.45708052277</v>
      </c>
    </row>
    <row r="111" spans="1:4">
      <c r="A111" s="87" t="s">
        <v>180</v>
      </c>
      <c r="B111" s="111" t="s">
        <v>181</v>
      </c>
      <c r="C111" s="104">
        <f>C112+C116+C117</f>
        <v>23480</v>
      </c>
      <c r="D111" s="104">
        <f>D112+D116+D117</f>
        <v>8797.8940553799966</v>
      </c>
    </row>
    <row r="112" spans="1:4">
      <c r="A112" s="113" t="s">
        <v>59</v>
      </c>
      <c r="B112" s="73" t="s">
        <v>182</v>
      </c>
      <c r="C112" s="32">
        <f>SUM(C113:C115)</f>
        <v>21000</v>
      </c>
      <c r="D112" s="32">
        <f>SUM(D113:D115)</f>
        <v>8079.6608019603918</v>
      </c>
    </row>
    <row r="113" spans="1:6">
      <c r="A113" s="115" t="s">
        <v>183</v>
      </c>
      <c r="B113" s="73">
        <v>7101</v>
      </c>
      <c r="C113" s="28">
        <v>16000</v>
      </c>
      <c r="D113" s="28">
        <v>1075</v>
      </c>
    </row>
    <row r="114" spans="1:6">
      <c r="A114" s="115" t="s">
        <v>184</v>
      </c>
      <c r="B114" s="73">
        <v>7102</v>
      </c>
      <c r="C114" s="28">
        <v>5000</v>
      </c>
      <c r="D114" s="28">
        <v>6984.6509999999998</v>
      </c>
    </row>
    <row r="115" spans="1:6">
      <c r="A115" s="115" t="s">
        <v>185</v>
      </c>
      <c r="B115" s="73">
        <v>7105</v>
      </c>
      <c r="C115" s="28"/>
      <c r="D115" s="28">
        <v>20.009801960392078</v>
      </c>
    </row>
    <row r="116" spans="1:6">
      <c r="A116" s="113" t="s">
        <v>14</v>
      </c>
      <c r="B116" s="73">
        <v>7201</v>
      </c>
      <c r="C116" s="31">
        <v>980</v>
      </c>
      <c r="D116" s="31">
        <v>41.670253419605977</v>
      </c>
      <c r="E116" s="10"/>
    </row>
    <row r="117" spans="1:6">
      <c r="A117" s="113" t="s">
        <v>220</v>
      </c>
      <c r="B117" s="73">
        <v>7301</v>
      </c>
      <c r="C117" s="32">
        <v>1500</v>
      </c>
      <c r="D117" s="32">
        <v>676.56299999999999</v>
      </c>
      <c r="E117" s="10"/>
    </row>
    <row r="118" spans="1:6" ht="13.95" customHeight="1">
      <c r="A118" s="87" t="s">
        <v>186</v>
      </c>
      <c r="B118" s="111" t="s">
        <v>187</v>
      </c>
      <c r="C118" s="105">
        <f>SUM(C119:C122)</f>
        <v>4157</v>
      </c>
      <c r="D118" s="105">
        <f>SUM(D119:D122)</f>
        <v>290.15899999999999</v>
      </c>
      <c r="E118" s="10"/>
    </row>
    <row r="119" spans="1:6">
      <c r="A119" s="113" t="s">
        <v>188</v>
      </c>
      <c r="B119" s="9">
        <v>8100</v>
      </c>
      <c r="C119" s="28">
        <v>2957</v>
      </c>
      <c r="D119" s="28">
        <v>144.10900000000001</v>
      </c>
      <c r="E119" s="10"/>
    </row>
    <row r="120" spans="1:6">
      <c r="A120" s="113" t="s">
        <v>189</v>
      </c>
      <c r="B120" s="9">
        <v>8200</v>
      </c>
      <c r="C120" s="28">
        <v>400</v>
      </c>
      <c r="D120" s="28">
        <v>0</v>
      </c>
      <c r="E120" s="10"/>
    </row>
    <row r="121" spans="1:6">
      <c r="A121" s="113" t="s">
        <v>190</v>
      </c>
      <c r="B121" s="9">
        <v>8300</v>
      </c>
      <c r="C121" s="28">
        <v>400</v>
      </c>
      <c r="D121" s="28">
        <v>146.05000000000001</v>
      </c>
      <c r="E121" s="10"/>
    </row>
    <row r="122" spans="1:6">
      <c r="A122" s="113" t="s">
        <v>191</v>
      </c>
      <c r="B122" s="9">
        <v>8400</v>
      </c>
      <c r="C122" s="28">
        <v>400</v>
      </c>
      <c r="D122" s="28">
        <v>0</v>
      </c>
      <c r="E122" s="10"/>
    </row>
    <row r="123" spans="1:6">
      <c r="A123" s="87" t="s">
        <v>248</v>
      </c>
      <c r="B123" s="111" t="s">
        <v>192</v>
      </c>
      <c r="C123" s="105">
        <f>SUM(C124:C128)</f>
        <v>53389</v>
      </c>
      <c r="D123" s="105">
        <f>SUM(D124:D128)</f>
        <v>37647.808442400004</v>
      </c>
      <c r="E123" s="10"/>
    </row>
    <row r="124" spans="1:6">
      <c r="A124" s="113" t="s">
        <v>0</v>
      </c>
      <c r="B124" s="73">
        <v>9000</v>
      </c>
      <c r="C124" s="28">
        <v>3800</v>
      </c>
      <c r="D124" s="28">
        <v>2986</v>
      </c>
      <c r="E124" s="10"/>
    </row>
    <row r="125" spans="1:6">
      <c r="A125" s="113" t="s">
        <v>193</v>
      </c>
      <c r="B125" s="73">
        <v>9100</v>
      </c>
      <c r="C125" s="28">
        <v>2904</v>
      </c>
      <c r="D125" s="28">
        <v>4684.1259702000007</v>
      </c>
      <c r="E125" s="10"/>
    </row>
    <row r="126" spans="1:6">
      <c r="A126" s="113" t="s">
        <v>194</v>
      </c>
      <c r="B126" s="73">
        <v>9200</v>
      </c>
      <c r="C126" s="28">
        <v>3000</v>
      </c>
      <c r="D126" s="28">
        <v>0</v>
      </c>
      <c r="E126" s="10"/>
    </row>
    <row r="127" spans="1:6">
      <c r="A127" s="113" t="s">
        <v>195</v>
      </c>
      <c r="B127" s="73">
        <v>9300</v>
      </c>
      <c r="C127" s="28">
        <v>43685</v>
      </c>
      <c r="D127" s="28">
        <v>29113.695472200001</v>
      </c>
      <c r="E127" s="75"/>
      <c r="F127" s="10"/>
    </row>
    <row r="128" spans="1:6">
      <c r="A128" s="113" t="s">
        <v>249</v>
      </c>
      <c r="B128" s="73">
        <v>9500</v>
      </c>
      <c r="C128" s="28"/>
      <c r="D128" s="28">
        <v>863.98699999999997</v>
      </c>
      <c r="E128" s="10"/>
    </row>
    <row r="129" spans="1:5">
      <c r="A129" s="87" t="s">
        <v>196</v>
      </c>
      <c r="B129" s="111">
        <v>9900</v>
      </c>
      <c r="C129" s="105">
        <f>SUM(C130:C131)</f>
        <v>26295</v>
      </c>
      <c r="D129" s="105">
        <f>SUM(D130:D131)</f>
        <v>7001.3890000000001</v>
      </c>
      <c r="E129" s="10"/>
    </row>
    <row r="130" spans="1:5">
      <c r="A130" s="49" t="s">
        <v>223</v>
      </c>
      <c r="B130" s="9">
        <v>9997</v>
      </c>
      <c r="C130" s="28">
        <v>25730</v>
      </c>
      <c r="D130" s="28">
        <v>6989.0940000000001</v>
      </c>
      <c r="E130" s="10"/>
    </row>
    <row r="131" spans="1:5">
      <c r="A131" s="49" t="s">
        <v>197</v>
      </c>
      <c r="B131" s="9">
        <v>9999</v>
      </c>
      <c r="C131" s="36">
        <v>565</v>
      </c>
      <c r="D131" s="34">
        <v>12.295</v>
      </c>
    </row>
    <row r="132" spans="1:5">
      <c r="A132" s="4"/>
      <c r="B132" s="2"/>
      <c r="C132" s="27"/>
      <c r="D132" s="35"/>
    </row>
    <row r="133" spans="1:5" s="1" customFormat="1" ht="13.95" customHeight="1">
      <c r="A133" s="16" t="s">
        <v>67</v>
      </c>
      <c r="B133" s="110"/>
      <c r="C133" s="29">
        <f>C3+C7+C17+C37+C71+C86+C111+C118+C123+C129</f>
        <v>1000387</v>
      </c>
      <c r="D133" s="29">
        <f>D3+D7+D17+D37+D71+D86+D111+D118+D123+D129</f>
        <v>925070.00279543328</v>
      </c>
    </row>
    <row r="134" spans="1:5" s="1" customFormat="1" ht="10.95" customHeight="1">
      <c r="A134" s="46"/>
      <c r="B134" s="19"/>
      <c r="C134" s="56"/>
      <c r="D134" s="47"/>
    </row>
    <row r="135" spans="1:5" s="1" customFormat="1" ht="13.95" hidden="1" customHeight="1">
      <c r="A135" s="78"/>
      <c r="B135" s="81" t="s">
        <v>198</v>
      </c>
      <c r="C135" s="48">
        <v>1000387</v>
      </c>
      <c r="D135" s="48">
        <v>925070.00279543328</v>
      </c>
    </row>
    <row r="136" spans="1:5" hidden="1">
      <c r="A136" s="78"/>
      <c r="B136" s="81" t="s">
        <v>199</v>
      </c>
      <c r="C136" s="48">
        <v>962297.772</v>
      </c>
      <c r="D136" s="48">
        <v>1113586.8760000002</v>
      </c>
    </row>
    <row r="137" spans="1:5" hidden="1">
      <c r="A137" s="4"/>
      <c r="B137" s="82"/>
      <c r="C137" s="27"/>
      <c r="D137" s="35"/>
    </row>
    <row r="138" spans="1:5" hidden="1">
      <c r="A138" s="54" t="s">
        <v>200</v>
      </c>
      <c r="B138" s="2"/>
      <c r="D138" s="35"/>
    </row>
    <row r="139" spans="1:5" hidden="1">
      <c r="A139" s="50" t="s">
        <v>201</v>
      </c>
      <c r="B139" s="51"/>
      <c r="C139" s="58"/>
      <c r="D139" s="53"/>
    </row>
    <row r="140" spans="1:5" hidden="1">
      <c r="A140" s="50" t="s">
        <v>202</v>
      </c>
      <c r="B140" s="51"/>
      <c r="C140" s="58"/>
      <c r="D140" s="53"/>
    </row>
    <row r="141" spans="1:5" hidden="1">
      <c r="A141" s="50" t="s">
        <v>203</v>
      </c>
      <c r="B141" s="51"/>
      <c r="C141" s="58"/>
      <c r="D141" s="53"/>
    </row>
    <row r="142" spans="1:5" hidden="1">
      <c r="A142" s="50" t="s">
        <v>204</v>
      </c>
      <c r="B142" s="51"/>
      <c r="C142" s="58"/>
      <c r="D142" s="53"/>
    </row>
    <row r="143" spans="1:5" hidden="1">
      <c r="A143" s="50" t="s">
        <v>205</v>
      </c>
      <c r="B143" s="51"/>
      <c r="C143" s="58"/>
      <c r="D143" s="53"/>
    </row>
    <row r="144" spans="1:5" hidden="1">
      <c r="A144" s="50" t="s">
        <v>21</v>
      </c>
      <c r="B144" s="51"/>
      <c r="C144" s="58"/>
      <c r="D144" s="53"/>
    </row>
    <row r="145" spans="1:4" hidden="1">
      <c r="A145" s="50" t="s">
        <v>206</v>
      </c>
      <c r="B145" s="51"/>
      <c r="C145" s="58"/>
      <c r="D145" s="53"/>
    </row>
    <row r="146" spans="1:4" hidden="1">
      <c r="A146" s="50" t="s">
        <v>207</v>
      </c>
      <c r="B146" s="51"/>
      <c r="C146" s="58"/>
      <c r="D146" s="53"/>
    </row>
    <row r="147" spans="1:4" hidden="1">
      <c r="A147" s="50" t="s">
        <v>208</v>
      </c>
      <c r="B147" s="51"/>
      <c r="C147" s="58"/>
      <c r="D147" s="53"/>
    </row>
    <row r="148" spans="1:4" hidden="1">
      <c r="A148" s="59" t="s">
        <v>13</v>
      </c>
      <c r="B148" s="51"/>
      <c r="C148" s="60"/>
      <c r="D148" s="61"/>
    </row>
    <row r="149" spans="1:4" hidden="1">
      <c r="A149" s="50"/>
      <c r="B149" s="51"/>
      <c r="C149" s="58"/>
      <c r="D149" s="53"/>
    </row>
    <row r="150" spans="1:4" hidden="1">
      <c r="A150" s="50" t="s">
        <v>209</v>
      </c>
      <c r="B150" s="51"/>
      <c r="C150" s="58"/>
      <c r="D150" s="53"/>
    </row>
    <row r="151" spans="1:4" hidden="1">
      <c r="A151" s="50" t="s">
        <v>210</v>
      </c>
      <c r="B151" s="51"/>
      <c r="C151" s="58"/>
      <c r="D151" s="53"/>
    </row>
    <row r="152" spans="1:4" hidden="1">
      <c r="A152" s="50" t="s">
        <v>211</v>
      </c>
      <c r="B152" s="51"/>
      <c r="C152" s="58"/>
      <c r="D152" s="53"/>
    </row>
    <row r="153" spans="1:4" hidden="1">
      <c r="A153" s="59" t="s">
        <v>13</v>
      </c>
      <c r="B153" s="51"/>
      <c r="C153" s="60"/>
      <c r="D153" s="61"/>
    </row>
    <row r="154" spans="1:4" hidden="1">
      <c r="A154" s="50"/>
      <c r="B154" s="51"/>
      <c r="C154" s="58"/>
      <c r="D154" s="53"/>
    </row>
    <row r="155" spans="1:4" hidden="1">
      <c r="A155" s="50" t="s">
        <v>212</v>
      </c>
      <c r="B155" s="51"/>
      <c r="C155" s="58"/>
      <c r="D155" s="53"/>
    </row>
    <row r="156" spans="1:4" hidden="1">
      <c r="A156" s="4"/>
      <c r="B156" s="2"/>
      <c r="D156" s="35"/>
    </row>
    <row r="157" spans="1:4" hidden="1">
      <c r="A157" s="4"/>
      <c r="B157" s="2"/>
      <c r="D157" s="35"/>
    </row>
    <row r="158" spans="1:4" hidden="1">
      <c r="A158" s="54" t="s">
        <v>238</v>
      </c>
      <c r="B158" s="2"/>
      <c r="C158" s="24"/>
      <c r="D158" s="35"/>
    </row>
    <row r="159" spans="1:4" hidden="1">
      <c r="A159" s="50" t="s">
        <v>201</v>
      </c>
      <c r="B159" s="51"/>
      <c r="C159" s="52"/>
      <c r="D159" s="53"/>
    </row>
    <row r="160" spans="1:4" hidden="1">
      <c r="A160" s="50" t="s">
        <v>202</v>
      </c>
      <c r="B160" s="51"/>
      <c r="C160" s="52"/>
      <c r="D160" s="53"/>
    </row>
    <row r="161" spans="1:4" hidden="1">
      <c r="A161" s="50" t="s">
        <v>228</v>
      </c>
      <c r="B161" s="51"/>
      <c r="C161" s="52"/>
      <c r="D161" s="53"/>
    </row>
    <row r="162" spans="1:4" hidden="1">
      <c r="A162" s="50" t="s">
        <v>229</v>
      </c>
      <c r="B162" s="51"/>
      <c r="C162" s="52"/>
      <c r="D162" s="53"/>
    </row>
    <row r="163" spans="1:4" hidden="1">
      <c r="A163" s="50" t="s">
        <v>234</v>
      </c>
      <c r="B163" s="51"/>
      <c r="C163" s="52"/>
      <c r="D163" s="53"/>
    </row>
    <row r="164" spans="1:4" hidden="1">
      <c r="A164" s="50" t="s">
        <v>235</v>
      </c>
      <c r="B164" s="51"/>
      <c r="C164" s="52"/>
      <c r="D164" s="53"/>
    </row>
    <row r="165" spans="1:4" hidden="1">
      <c r="A165" s="50" t="s">
        <v>205</v>
      </c>
      <c r="B165" s="51"/>
      <c r="C165" s="52"/>
      <c r="D165" s="53"/>
    </row>
    <row r="166" spans="1:4" hidden="1">
      <c r="A166" s="50" t="s">
        <v>21</v>
      </c>
      <c r="B166" s="51"/>
      <c r="C166" s="52"/>
      <c r="D166" s="53"/>
    </row>
    <row r="167" spans="1:4" hidden="1">
      <c r="A167" s="50" t="s">
        <v>231</v>
      </c>
      <c r="B167" s="51"/>
      <c r="C167" s="52"/>
      <c r="D167" s="53"/>
    </row>
    <row r="168" spans="1:4" hidden="1">
      <c r="A168" s="50" t="s">
        <v>213</v>
      </c>
      <c r="B168" s="51"/>
      <c r="C168" s="52"/>
      <c r="D168" s="53"/>
    </row>
    <row r="169" spans="1:4" hidden="1">
      <c r="A169" s="50" t="s">
        <v>214</v>
      </c>
      <c r="B169" s="51"/>
      <c r="C169" s="52"/>
      <c r="D169" s="53"/>
    </row>
    <row r="170" spans="1:4" hidden="1">
      <c r="A170" s="50" t="s">
        <v>232</v>
      </c>
      <c r="B170" s="51"/>
      <c r="C170" s="52"/>
      <c r="D170" s="53"/>
    </row>
    <row r="171" spans="1:4" hidden="1">
      <c r="A171" s="50" t="s">
        <v>237</v>
      </c>
      <c r="B171" s="51"/>
      <c r="C171" s="52"/>
      <c r="D171" s="53"/>
    </row>
    <row r="172" spans="1:4" hidden="1">
      <c r="A172" s="50" t="s">
        <v>236</v>
      </c>
      <c r="B172" s="51"/>
      <c r="C172" s="52"/>
      <c r="D172" s="53"/>
    </row>
    <row r="173" spans="1:4" hidden="1">
      <c r="A173" s="50" t="s">
        <v>239</v>
      </c>
      <c r="B173" s="51"/>
      <c r="C173" s="52"/>
      <c r="D173" s="53"/>
    </row>
    <row r="174" spans="1:4" hidden="1">
      <c r="A174" s="50" t="s">
        <v>215</v>
      </c>
      <c r="B174" s="51"/>
      <c r="C174" s="52"/>
      <c r="D174" s="53"/>
    </row>
    <row r="175" spans="1:4" hidden="1">
      <c r="A175" s="50" t="s">
        <v>212</v>
      </c>
      <c r="B175" s="51"/>
      <c r="C175" s="52"/>
      <c r="D175" s="53"/>
    </row>
    <row r="176" spans="1:4" hidden="1">
      <c r="A176" s="4"/>
      <c r="B176" s="2"/>
      <c r="D176" s="27"/>
    </row>
    <row r="177" spans="1:4">
      <c r="A177" s="4"/>
      <c r="D177" s="27"/>
    </row>
    <row r="178" spans="1:4">
      <c r="A178" s="4"/>
      <c r="D178" s="27"/>
    </row>
    <row r="179" spans="1:4">
      <c r="A179" s="4"/>
      <c r="D179" s="27"/>
    </row>
    <row r="180" spans="1:4">
      <c r="A180" s="4"/>
      <c r="D180" s="27"/>
    </row>
    <row r="181" spans="1:4">
      <c r="A181" s="4"/>
      <c r="D181" s="27"/>
    </row>
    <row r="182" spans="1:4">
      <c r="A182" s="4"/>
      <c r="D182" s="27"/>
    </row>
    <row r="183" spans="1:4">
      <c r="A183" s="4"/>
      <c r="D183" s="27"/>
    </row>
    <row r="184" spans="1:4">
      <c r="A184" s="4"/>
      <c r="D184" s="27"/>
    </row>
    <row r="185" spans="1:4">
      <c r="A185" s="4"/>
    </row>
    <row r="186" spans="1:4">
      <c r="A186" s="4"/>
    </row>
    <row r="187" spans="1:4">
      <c r="A187" s="4"/>
    </row>
    <row r="188" spans="1:4">
      <c r="A188" s="4"/>
    </row>
    <row r="189" spans="1:4">
      <c r="A189" s="4"/>
    </row>
    <row r="190" spans="1:4">
      <c r="A190" s="4"/>
    </row>
    <row r="191" spans="1:4">
      <c r="A191" s="4"/>
    </row>
    <row r="192" spans="1:4">
      <c r="A192" s="4"/>
    </row>
    <row r="193" spans="1:1">
      <c r="A193" s="4"/>
    </row>
    <row r="194" spans="1:1">
      <c r="A194" s="4"/>
    </row>
    <row r="195" spans="1:1">
      <c r="A195" s="4"/>
    </row>
    <row r="196" spans="1:1">
      <c r="A196" s="4"/>
    </row>
    <row r="197" spans="1:1">
      <c r="A197" s="4"/>
    </row>
    <row r="198" spans="1:1">
      <c r="A198" s="4"/>
    </row>
    <row r="199" spans="1:1">
      <c r="A199" s="4"/>
    </row>
    <row r="200" spans="1:1">
      <c r="A200" s="4"/>
    </row>
    <row r="201" spans="1:1">
      <c r="A201" s="4"/>
    </row>
    <row r="202" spans="1:1">
      <c r="A202" s="4"/>
    </row>
    <row r="203" spans="1:1">
      <c r="A203" s="4"/>
    </row>
    <row r="204" spans="1:1">
      <c r="A204" s="4"/>
    </row>
    <row r="205" spans="1:1">
      <c r="A205" s="4"/>
    </row>
    <row r="206" spans="1:1">
      <c r="A206" s="4"/>
    </row>
    <row r="207" spans="1:1">
      <c r="A207" s="4"/>
    </row>
    <row r="208" spans="1:1">
      <c r="A208" s="4"/>
    </row>
    <row r="209" spans="1:1">
      <c r="A209" s="4"/>
    </row>
    <row r="210" spans="1:1">
      <c r="A210" s="4"/>
    </row>
    <row r="211" spans="1:1">
      <c r="A211" s="4"/>
    </row>
    <row r="212" spans="1:1">
      <c r="A212" s="4"/>
    </row>
    <row r="213" spans="1:1">
      <c r="A213" s="4"/>
    </row>
    <row r="214" spans="1:1">
      <c r="A214" s="4"/>
    </row>
    <row r="215" spans="1:1">
      <c r="A215" s="4"/>
    </row>
    <row r="216" spans="1:1">
      <c r="A216" s="4"/>
    </row>
    <row r="217" spans="1:1">
      <c r="A217" s="4"/>
    </row>
    <row r="218" spans="1:1">
      <c r="A218" s="4"/>
    </row>
    <row r="219" spans="1:1">
      <c r="A219" s="4"/>
    </row>
    <row r="220" spans="1:1">
      <c r="A220" s="4"/>
    </row>
    <row r="221" spans="1:1">
      <c r="A221" s="4"/>
    </row>
    <row r="222" spans="1:1">
      <c r="A222" s="4"/>
    </row>
    <row r="223" spans="1:1">
      <c r="A223" s="4"/>
    </row>
    <row r="224" spans="1:1">
      <c r="A224" s="4"/>
    </row>
    <row r="225" spans="1:1">
      <c r="A225" s="4"/>
    </row>
    <row r="226" spans="1:1">
      <c r="A226" s="4"/>
    </row>
    <row r="227" spans="1:1">
      <c r="A227" s="4"/>
    </row>
    <row r="228" spans="1:1">
      <c r="A228" s="4"/>
    </row>
    <row r="229" spans="1:1">
      <c r="A229" s="4"/>
    </row>
    <row r="230" spans="1:1">
      <c r="A230" s="4"/>
    </row>
    <row r="231" spans="1:1">
      <c r="A231" s="4"/>
    </row>
    <row r="232" spans="1:1">
      <c r="A232" s="4"/>
    </row>
    <row r="233" spans="1:1">
      <c r="A233" s="4"/>
    </row>
    <row r="234" spans="1:1">
      <c r="A234" s="4"/>
    </row>
    <row r="235" spans="1:1">
      <c r="A235" s="4"/>
    </row>
    <row r="236" spans="1:1">
      <c r="A236" s="4"/>
    </row>
    <row r="237" spans="1:1">
      <c r="A237" s="4"/>
    </row>
    <row r="238" spans="1:1">
      <c r="A238" s="4"/>
    </row>
    <row r="239" spans="1:1">
      <c r="A239" s="4"/>
    </row>
    <row r="240" spans="1:1">
      <c r="A240" s="4"/>
    </row>
    <row r="241" spans="1:1">
      <c r="A241" s="4"/>
    </row>
    <row r="242" spans="1:1">
      <c r="A242" s="4"/>
    </row>
    <row r="243" spans="1:1">
      <c r="A243" s="4"/>
    </row>
    <row r="244" spans="1:1">
      <c r="A244" s="4"/>
    </row>
    <row r="245" spans="1:1">
      <c r="A245" s="4"/>
    </row>
    <row r="246" spans="1:1">
      <c r="A246" s="4"/>
    </row>
    <row r="247" spans="1:1">
      <c r="A247" s="4"/>
    </row>
    <row r="248" spans="1:1">
      <c r="A248" s="4"/>
    </row>
    <row r="249" spans="1:1">
      <c r="A249" s="4"/>
    </row>
    <row r="250" spans="1:1">
      <c r="A250" s="4"/>
    </row>
    <row r="251" spans="1:1">
      <c r="A251" s="4"/>
    </row>
    <row r="252" spans="1:1">
      <c r="A252" s="4"/>
    </row>
    <row r="253" spans="1:1">
      <c r="A253" s="4"/>
    </row>
    <row r="254" spans="1:1">
      <c r="A254" s="4"/>
    </row>
    <row r="255" spans="1:1">
      <c r="A255" s="4"/>
    </row>
    <row r="256" spans="1:1">
      <c r="A256" s="4"/>
    </row>
    <row r="257" spans="1:1">
      <c r="A257" s="4"/>
    </row>
    <row r="258" spans="1:1">
      <c r="A258" s="4"/>
    </row>
    <row r="259" spans="1:1">
      <c r="A259" s="4"/>
    </row>
    <row r="260" spans="1:1">
      <c r="A260" s="4"/>
    </row>
    <row r="261" spans="1:1">
      <c r="A261" s="4"/>
    </row>
    <row r="262" spans="1:1">
      <c r="A262" s="4"/>
    </row>
    <row r="263" spans="1:1">
      <c r="A263" s="4"/>
    </row>
    <row r="264" spans="1:1">
      <c r="A264" s="4"/>
    </row>
    <row r="265" spans="1:1">
      <c r="A265" s="4"/>
    </row>
    <row r="266" spans="1:1">
      <c r="A266" s="4"/>
    </row>
    <row r="267" spans="1:1">
      <c r="A267" s="4"/>
    </row>
    <row r="268" spans="1:1">
      <c r="A268" s="4"/>
    </row>
    <row r="269" spans="1:1">
      <c r="A269" s="4"/>
    </row>
    <row r="270" spans="1:1">
      <c r="A270" s="4"/>
    </row>
    <row r="271" spans="1:1">
      <c r="A271" s="4"/>
    </row>
    <row r="272" spans="1:1">
      <c r="A272" s="4"/>
    </row>
    <row r="273" spans="1:1">
      <c r="A273" s="4"/>
    </row>
    <row r="274" spans="1:1">
      <c r="A274" s="4"/>
    </row>
    <row r="275" spans="1:1">
      <c r="A275" s="4"/>
    </row>
    <row r="276" spans="1:1">
      <c r="A276" s="4"/>
    </row>
    <row r="277" spans="1:1">
      <c r="A277" s="4"/>
    </row>
    <row r="278" spans="1:1">
      <c r="A278" s="4"/>
    </row>
    <row r="279" spans="1:1">
      <c r="A279" s="4"/>
    </row>
    <row r="280" spans="1:1">
      <c r="A280" s="4"/>
    </row>
    <row r="281" spans="1:1">
      <c r="A281" s="4"/>
    </row>
    <row r="282" spans="1:1">
      <c r="A282" s="4"/>
    </row>
    <row r="283" spans="1:1">
      <c r="A283" s="4"/>
    </row>
    <row r="284" spans="1:1">
      <c r="A284" s="4"/>
    </row>
    <row r="285" spans="1:1">
      <c r="A285" s="4"/>
    </row>
    <row r="286" spans="1:1">
      <c r="A286" s="4"/>
    </row>
    <row r="287" spans="1:1">
      <c r="A287" s="4"/>
    </row>
    <row r="288" spans="1:1">
      <c r="A288" s="4"/>
    </row>
    <row r="289" spans="1:1">
      <c r="A289" s="4"/>
    </row>
    <row r="290" spans="1:1">
      <c r="A290" s="4"/>
    </row>
    <row r="291" spans="1:1">
      <c r="A291" s="4"/>
    </row>
    <row r="292" spans="1:1">
      <c r="A292" s="4"/>
    </row>
    <row r="293" spans="1:1">
      <c r="A293" s="4"/>
    </row>
    <row r="294" spans="1:1">
      <c r="A294" s="4"/>
    </row>
    <row r="295" spans="1:1">
      <c r="A295" s="4"/>
    </row>
    <row r="296" spans="1:1">
      <c r="A296" s="4"/>
    </row>
    <row r="297" spans="1:1">
      <c r="A297" s="4"/>
    </row>
    <row r="298" spans="1:1">
      <c r="A298" s="4"/>
    </row>
    <row r="299" spans="1:1">
      <c r="A299" s="4"/>
    </row>
    <row r="300" spans="1:1">
      <c r="A300" s="4"/>
    </row>
    <row r="301" spans="1:1">
      <c r="A301" s="4"/>
    </row>
    <row r="302" spans="1:1">
      <c r="A302" s="4"/>
    </row>
    <row r="303" spans="1:1">
      <c r="A303" s="4"/>
    </row>
    <row r="304" spans="1:1">
      <c r="A304" s="4"/>
    </row>
    <row r="305" spans="1:1">
      <c r="A305" s="4"/>
    </row>
    <row r="306" spans="1:1">
      <c r="A306" s="4"/>
    </row>
    <row r="307" spans="1:1">
      <c r="A307" s="4"/>
    </row>
    <row r="308" spans="1:1">
      <c r="A308" s="4"/>
    </row>
    <row r="309" spans="1:1">
      <c r="A309" s="4"/>
    </row>
    <row r="310" spans="1:1">
      <c r="A310" s="4"/>
    </row>
    <row r="311" spans="1:1">
      <c r="A311" s="4"/>
    </row>
    <row r="312" spans="1:1">
      <c r="A312" s="4"/>
    </row>
    <row r="313" spans="1:1">
      <c r="A313" s="4"/>
    </row>
    <row r="314" spans="1:1">
      <c r="A314" s="4"/>
    </row>
    <row r="315" spans="1:1">
      <c r="A315" s="4"/>
    </row>
    <row r="316" spans="1:1">
      <c r="A316" s="4"/>
    </row>
    <row r="317" spans="1:1">
      <c r="A317" s="4"/>
    </row>
    <row r="318" spans="1:1">
      <c r="A318" s="4"/>
    </row>
    <row r="319" spans="1:1">
      <c r="A319" s="4"/>
    </row>
    <row r="320" spans="1:1">
      <c r="A320" s="4"/>
    </row>
    <row r="321" spans="1:1">
      <c r="A321" s="4"/>
    </row>
    <row r="322" spans="1:1">
      <c r="A322" s="4"/>
    </row>
    <row r="323" spans="1:1">
      <c r="A323" s="4"/>
    </row>
    <row r="324" spans="1:1">
      <c r="A324" s="4"/>
    </row>
    <row r="325" spans="1:1">
      <c r="A325" s="4"/>
    </row>
    <row r="326" spans="1:1">
      <c r="A326" s="4"/>
    </row>
    <row r="327" spans="1:1">
      <c r="A327" s="4"/>
    </row>
    <row r="328" spans="1:1">
      <c r="A328" s="4"/>
    </row>
    <row r="329" spans="1:1">
      <c r="A329" s="4"/>
    </row>
    <row r="330" spans="1:1">
      <c r="A330" s="4"/>
    </row>
    <row r="331" spans="1:1">
      <c r="A331" s="4"/>
    </row>
    <row r="332" spans="1:1">
      <c r="A332" s="4"/>
    </row>
    <row r="333" spans="1:1">
      <c r="A333" s="4"/>
    </row>
    <row r="334" spans="1:1">
      <c r="A334" s="4"/>
    </row>
    <row r="335" spans="1:1">
      <c r="A335" s="4"/>
    </row>
    <row r="336" spans="1:1">
      <c r="A336" s="4"/>
    </row>
    <row r="337" spans="1:1">
      <c r="A337" s="4"/>
    </row>
    <row r="338" spans="1:1">
      <c r="A338" s="4"/>
    </row>
    <row r="339" spans="1:1">
      <c r="A339" s="4"/>
    </row>
    <row r="340" spans="1:1">
      <c r="A340" s="4"/>
    </row>
    <row r="341" spans="1:1">
      <c r="A341" s="4"/>
    </row>
    <row r="342" spans="1:1">
      <c r="A342" s="4"/>
    </row>
    <row r="343" spans="1:1">
      <c r="A343" s="4"/>
    </row>
    <row r="344" spans="1:1">
      <c r="A344" s="4"/>
    </row>
    <row r="345" spans="1:1">
      <c r="A345" s="4"/>
    </row>
    <row r="346" spans="1:1">
      <c r="A346" s="4"/>
    </row>
    <row r="347" spans="1:1">
      <c r="A347" s="4"/>
    </row>
    <row r="348" spans="1:1">
      <c r="A348" s="4"/>
    </row>
    <row r="349" spans="1:1">
      <c r="A349" s="4"/>
    </row>
    <row r="350" spans="1:1">
      <c r="A350" s="4"/>
    </row>
    <row r="351" spans="1:1">
      <c r="A351" s="4"/>
    </row>
    <row r="352" spans="1:1">
      <c r="A352" s="4"/>
    </row>
    <row r="353" spans="1:1">
      <c r="A353" s="4"/>
    </row>
    <row r="354" spans="1:1">
      <c r="A354" s="4"/>
    </row>
    <row r="355" spans="1:1">
      <c r="A355" s="4"/>
    </row>
    <row r="356" spans="1:1">
      <c r="A356" s="4"/>
    </row>
    <row r="357" spans="1:1">
      <c r="A357" s="4"/>
    </row>
    <row r="358" spans="1:1">
      <c r="A358" s="4"/>
    </row>
    <row r="359" spans="1:1">
      <c r="A359" s="4"/>
    </row>
    <row r="360" spans="1:1">
      <c r="A360" s="4"/>
    </row>
    <row r="361" spans="1:1">
      <c r="A361" s="4"/>
    </row>
    <row r="362" spans="1:1">
      <c r="A362" s="4"/>
    </row>
    <row r="363" spans="1:1">
      <c r="A363" s="4"/>
    </row>
    <row r="364" spans="1:1">
      <c r="A364" s="4"/>
    </row>
    <row r="365" spans="1:1">
      <c r="A365" s="4"/>
    </row>
    <row r="366" spans="1:1">
      <c r="A366" s="4"/>
    </row>
    <row r="367" spans="1:1">
      <c r="A367" s="4"/>
    </row>
    <row r="368" spans="1:1">
      <c r="A368" s="4"/>
    </row>
    <row r="369" spans="1:1">
      <c r="A369" s="4"/>
    </row>
    <row r="370" spans="1:1">
      <c r="A370" s="4"/>
    </row>
    <row r="371" spans="1:1">
      <c r="A371" s="4"/>
    </row>
    <row r="372" spans="1:1">
      <c r="A372" s="4"/>
    </row>
    <row r="373" spans="1:1">
      <c r="A373" s="4"/>
    </row>
    <row r="374" spans="1:1">
      <c r="A374" s="4"/>
    </row>
    <row r="375" spans="1:1">
      <c r="A375" s="4"/>
    </row>
    <row r="376" spans="1:1">
      <c r="A376" s="4"/>
    </row>
    <row r="377" spans="1:1">
      <c r="A377" s="4"/>
    </row>
    <row r="378" spans="1:1">
      <c r="A378" s="4"/>
    </row>
    <row r="379" spans="1:1">
      <c r="A379" s="4"/>
    </row>
    <row r="380" spans="1:1">
      <c r="A380" s="4"/>
    </row>
    <row r="381" spans="1:1">
      <c r="A381" s="4"/>
    </row>
    <row r="382" spans="1:1">
      <c r="A382" s="4"/>
    </row>
    <row r="383" spans="1:1">
      <c r="A383" s="4"/>
    </row>
    <row r="384" spans="1:1">
      <c r="A384" s="4"/>
    </row>
    <row r="385" spans="1:1">
      <c r="A385" s="4"/>
    </row>
    <row r="386" spans="1:1">
      <c r="A386" s="4"/>
    </row>
    <row r="387" spans="1:1">
      <c r="A387" s="4"/>
    </row>
    <row r="388" spans="1:1">
      <c r="A388" s="4"/>
    </row>
    <row r="389" spans="1:1">
      <c r="A389" s="4"/>
    </row>
    <row r="390" spans="1:1">
      <c r="A390" s="4"/>
    </row>
    <row r="391" spans="1:1">
      <c r="A391" s="4"/>
    </row>
    <row r="392" spans="1:1">
      <c r="A392" s="4"/>
    </row>
    <row r="393" spans="1:1">
      <c r="A393" s="4"/>
    </row>
    <row r="394" spans="1:1">
      <c r="A394" s="4"/>
    </row>
    <row r="395" spans="1:1">
      <c r="A395" s="4"/>
    </row>
    <row r="396" spans="1:1">
      <c r="A396" s="4"/>
    </row>
    <row r="397" spans="1:1">
      <c r="A397" s="4"/>
    </row>
    <row r="398" spans="1:1">
      <c r="A398" s="4"/>
    </row>
    <row r="399" spans="1:1">
      <c r="A399" s="4"/>
    </row>
    <row r="400" spans="1:1">
      <c r="A400" s="4"/>
    </row>
    <row r="401" spans="1:1">
      <c r="A401" s="4"/>
    </row>
    <row r="402" spans="1:1">
      <c r="A402" s="4"/>
    </row>
    <row r="403" spans="1:1">
      <c r="A403" s="4"/>
    </row>
    <row r="404" spans="1:1">
      <c r="A404" s="4"/>
    </row>
    <row r="405" spans="1:1">
      <c r="A405" s="4"/>
    </row>
    <row r="406" spans="1:1">
      <c r="A406" s="4"/>
    </row>
    <row r="407" spans="1:1">
      <c r="A407" s="4"/>
    </row>
    <row r="408" spans="1:1">
      <c r="A408" s="4"/>
    </row>
    <row r="409" spans="1:1">
      <c r="A409" s="4"/>
    </row>
    <row r="410" spans="1:1">
      <c r="A410" s="4"/>
    </row>
    <row r="411" spans="1:1">
      <c r="A411" s="4"/>
    </row>
    <row r="412" spans="1:1">
      <c r="A412" s="4"/>
    </row>
    <row r="413" spans="1:1">
      <c r="A413" s="4"/>
    </row>
    <row r="414" spans="1:1">
      <c r="A414" s="4"/>
    </row>
    <row r="415" spans="1:1">
      <c r="A415" s="4"/>
    </row>
    <row r="416" spans="1:1">
      <c r="A416" s="4"/>
    </row>
    <row r="417" spans="1:1">
      <c r="A417" s="4"/>
    </row>
    <row r="418" spans="1:1">
      <c r="A418" s="4"/>
    </row>
    <row r="419" spans="1:1">
      <c r="A419" s="4"/>
    </row>
    <row r="420" spans="1:1">
      <c r="A420" s="4"/>
    </row>
    <row r="421" spans="1:1">
      <c r="A421" s="4"/>
    </row>
    <row r="422" spans="1:1">
      <c r="A422" s="4"/>
    </row>
    <row r="423" spans="1:1">
      <c r="A423" s="4"/>
    </row>
    <row r="424" spans="1:1">
      <c r="A424" s="4"/>
    </row>
    <row r="425" spans="1:1">
      <c r="A425" s="4"/>
    </row>
    <row r="426" spans="1:1">
      <c r="A426" s="4"/>
    </row>
    <row r="427" spans="1:1">
      <c r="A427" s="4"/>
    </row>
    <row r="428" spans="1:1">
      <c r="A428" s="4"/>
    </row>
    <row r="429" spans="1:1">
      <c r="A429" s="4"/>
    </row>
    <row r="430" spans="1:1">
      <c r="A430" s="4"/>
    </row>
    <row r="431" spans="1:1">
      <c r="A431" s="4"/>
    </row>
    <row r="432" spans="1:1">
      <c r="A432" s="4"/>
    </row>
    <row r="433" spans="1:1">
      <c r="A433" s="4"/>
    </row>
    <row r="434" spans="1:1">
      <c r="A434" s="4"/>
    </row>
    <row r="435" spans="1:1">
      <c r="A435" s="4"/>
    </row>
    <row r="436" spans="1:1">
      <c r="A436" s="4"/>
    </row>
    <row r="437" spans="1:1">
      <c r="A437" s="4"/>
    </row>
    <row r="438" spans="1:1">
      <c r="A438" s="4"/>
    </row>
    <row r="439" spans="1:1">
      <c r="A439" s="4"/>
    </row>
    <row r="440" spans="1:1">
      <c r="A440" s="4"/>
    </row>
    <row r="441" spans="1:1">
      <c r="A441" s="4"/>
    </row>
    <row r="442" spans="1:1">
      <c r="A442" s="4"/>
    </row>
    <row r="443" spans="1:1">
      <c r="A443" s="4"/>
    </row>
    <row r="444" spans="1:1">
      <c r="A444" s="4"/>
    </row>
    <row r="445" spans="1:1">
      <c r="A445" s="4"/>
    </row>
    <row r="446" spans="1:1">
      <c r="A446" s="4"/>
    </row>
    <row r="447" spans="1:1">
      <c r="A447" s="4"/>
    </row>
    <row r="448" spans="1:1">
      <c r="A448" s="4"/>
    </row>
    <row r="449" spans="1:1">
      <c r="A449" s="4"/>
    </row>
    <row r="450" spans="1:1">
      <c r="A450" s="4"/>
    </row>
    <row r="451" spans="1:1">
      <c r="A451" s="4"/>
    </row>
    <row r="452" spans="1:1">
      <c r="A452" s="4"/>
    </row>
    <row r="453" spans="1:1">
      <c r="A453" s="4"/>
    </row>
    <row r="454" spans="1:1">
      <c r="A454" s="4"/>
    </row>
    <row r="455" spans="1:1">
      <c r="A455" s="4"/>
    </row>
    <row r="456" spans="1:1">
      <c r="A456" s="4"/>
    </row>
    <row r="457" spans="1:1">
      <c r="A457" s="4"/>
    </row>
    <row r="458" spans="1:1">
      <c r="A458" s="4"/>
    </row>
    <row r="459" spans="1:1">
      <c r="A459" s="4"/>
    </row>
    <row r="460" spans="1:1">
      <c r="A460" s="4"/>
    </row>
    <row r="461" spans="1:1">
      <c r="A461" s="4"/>
    </row>
    <row r="462" spans="1:1">
      <c r="A462" s="4"/>
    </row>
    <row r="463" spans="1:1">
      <c r="A463" s="4"/>
    </row>
    <row r="464" spans="1:1">
      <c r="A464" s="4"/>
    </row>
    <row r="465" spans="1:1">
      <c r="A465" s="4"/>
    </row>
    <row r="466" spans="1:1">
      <c r="A466" s="4"/>
    </row>
    <row r="467" spans="1:1">
      <c r="A467" s="4"/>
    </row>
    <row r="468" spans="1:1">
      <c r="A468" s="4"/>
    </row>
    <row r="469" spans="1:1">
      <c r="A469" s="4"/>
    </row>
    <row r="470" spans="1:1">
      <c r="A470" s="4"/>
    </row>
    <row r="471" spans="1:1">
      <c r="A471" s="4"/>
    </row>
    <row r="472" spans="1:1">
      <c r="A472" s="4"/>
    </row>
    <row r="473" spans="1:1">
      <c r="A473" s="4"/>
    </row>
    <row r="474" spans="1:1">
      <c r="A474" s="4"/>
    </row>
    <row r="475" spans="1:1">
      <c r="A475" s="4"/>
    </row>
    <row r="476" spans="1:1">
      <c r="A476" s="4"/>
    </row>
    <row r="477" spans="1:1">
      <c r="A477" s="4"/>
    </row>
    <row r="478" spans="1:1">
      <c r="A478" s="4"/>
    </row>
    <row r="479" spans="1:1">
      <c r="A479" s="4"/>
    </row>
    <row r="480" spans="1:1">
      <c r="A480" s="4"/>
    </row>
    <row r="481" spans="1:1">
      <c r="A481" s="4"/>
    </row>
    <row r="482" spans="1:1">
      <c r="A482" s="4"/>
    </row>
    <row r="483" spans="1:1">
      <c r="A483" s="4"/>
    </row>
    <row r="484" spans="1:1">
      <c r="A484" s="4"/>
    </row>
    <row r="485" spans="1:1">
      <c r="A485" s="4"/>
    </row>
    <row r="486" spans="1:1">
      <c r="A486" s="4"/>
    </row>
    <row r="487" spans="1:1">
      <c r="A487" s="4"/>
    </row>
    <row r="488" spans="1:1">
      <c r="A488" s="4"/>
    </row>
    <row r="489" spans="1:1">
      <c r="A489" s="4"/>
    </row>
    <row r="490" spans="1:1">
      <c r="A490" s="4"/>
    </row>
    <row r="491" spans="1:1">
      <c r="A491" s="4"/>
    </row>
    <row r="492" spans="1:1">
      <c r="A492" s="4"/>
    </row>
    <row r="493" spans="1:1">
      <c r="A493" s="4"/>
    </row>
    <row r="494" spans="1:1">
      <c r="A494" s="4"/>
    </row>
    <row r="495" spans="1:1">
      <c r="A495" s="4"/>
    </row>
    <row r="496" spans="1:1">
      <c r="A496" s="4"/>
    </row>
    <row r="497" spans="1:1">
      <c r="A497" s="4"/>
    </row>
    <row r="498" spans="1:1">
      <c r="A498" s="4"/>
    </row>
    <row r="499" spans="1:1">
      <c r="A499" s="4"/>
    </row>
    <row r="500" spans="1:1">
      <c r="A500" s="4"/>
    </row>
    <row r="501" spans="1:1">
      <c r="A501" s="4"/>
    </row>
    <row r="502" spans="1:1">
      <c r="A502" s="4"/>
    </row>
    <row r="503" spans="1:1">
      <c r="A503" s="4"/>
    </row>
    <row r="504" spans="1:1">
      <c r="A504" s="4"/>
    </row>
    <row r="505" spans="1:1">
      <c r="A505" s="4"/>
    </row>
    <row r="506" spans="1:1">
      <c r="A506" s="4"/>
    </row>
    <row r="507" spans="1:1">
      <c r="A507" s="4"/>
    </row>
    <row r="508" spans="1:1">
      <c r="A508" s="4"/>
    </row>
    <row r="509" spans="1:1">
      <c r="A509" s="4"/>
    </row>
    <row r="510" spans="1:1">
      <c r="A510" s="4"/>
    </row>
    <row r="511" spans="1:1">
      <c r="A511" s="4"/>
    </row>
    <row r="512" spans="1:1">
      <c r="A512" s="4"/>
    </row>
    <row r="513" spans="1:1">
      <c r="A513" s="4"/>
    </row>
    <row r="514" spans="1:1">
      <c r="A514" s="4"/>
    </row>
    <row r="515" spans="1:1">
      <c r="A515" s="4"/>
    </row>
    <row r="516" spans="1:1">
      <c r="A516" s="4"/>
    </row>
    <row r="517" spans="1:1">
      <c r="A517" s="4"/>
    </row>
    <row r="518" spans="1:1">
      <c r="A518" s="4"/>
    </row>
    <row r="519" spans="1:1">
      <c r="A519" s="4"/>
    </row>
    <row r="520" spans="1:1">
      <c r="A520" s="4"/>
    </row>
    <row r="521" spans="1:1">
      <c r="A521" s="4"/>
    </row>
    <row r="522" spans="1:1">
      <c r="A522" s="4"/>
    </row>
    <row r="523" spans="1:1">
      <c r="A523" s="4"/>
    </row>
    <row r="524" spans="1:1">
      <c r="A524" s="4"/>
    </row>
    <row r="525" spans="1:1">
      <c r="A525" s="4"/>
    </row>
    <row r="526" spans="1:1">
      <c r="A526" s="4"/>
    </row>
    <row r="527" spans="1:1">
      <c r="A527" s="4"/>
    </row>
    <row r="528" spans="1:1">
      <c r="A528" s="4"/>
    </row>
    <row r="529" spans="1:1">
      <c r="A529" s="4"/>
    </row>
    <row r="530" spans="1:1">
      <c r="A530" s="4"/>
    </row>
    <row r="531" spans="1:1">
      <c r="A531" s="4"/>
    </row>
    <row r="532" spans="1:1">
      <c r="A532" s="4"/>
    </row>
    <row r="533" spans="1:1">
      <c r="A533" s="4"/>
    </row>
    <row r="534" spans="1:1">
      <c r="A534" s="4"/>
    </row>
    <row r="535" spans="1:1">
      <c r="A535" s="4"/>
    </row>
    <row r="536" spans="1:1">
      <c r="A536" s="4"/>
    </row>
    <row r="537" spans="1:1">
      <c r="A537" s="4"/>
    </row>
    <row r="538" spans="1:1">
      <c r="A538" s="4"/>
    </row>
    <row r="539" spans="1:1">
      <c r="A539" s="4"/>
    </row>
    <row r="540" spans="1:1">
      <c r="A540" s="4"/>
    </row>
    <row r="541" spans="1:1">
      <c r="A541" s="4"/>
    </row>
    <row r="542" spans="1:1">
      <c r="A542" s="4"/>
    </row>
    <row r="543" spans="1:1">
      <c r="A543" s="4"/>
    </row>
    <row r="544" spans="1:1">
      <c r="A544" s="4"/>
    </row>
    <row r="545" spans="1:1">
      <c r="A545" s="4"/>
    </row>
    <row r="546" spans="1:1">
      <c r="A546" s="4"/>
    </row>
    <row r="547" spans="1:1">
      <c r="A547" s="4"/>
    </row>
    <row r="548" spans="1:1">
      <c r="A548" s="4"/>
    </row>
    <row r="549" spans="1:1">
      <c r="A549" s="4"/>
    </row>
    <row r="550" spans="1:1">
      <c r="A550" s="4"/>
    </row>
    <row r="551" spans="1:1">
      <c r="A551" s="4"/>
    </row>
    <row r="552" spans="1:1">
      <c r="A552" s="4"/>
    </row>
    <row r="553" spans="1:1">
      <c r="A553" s="4"/>
    </row>
    <row r="554" spans="1:1">
      <c r="A554" s="4"/>
    </row>
    <row r="555" spans="1:1">
      <c r="A555" s="4"/>
    </row>
    <row r="556" spans="1:1">
      <c r="A556" s="4"/>
    </row>
    <row r="557" spans="1:1">
      <c r="A557" s="4"/>
    </row>
    <row r="558" spans="1:1">
      <c r="A558" s="4"/>
    </row>
    <row r="559" spans="1:1">
      <c r="A559" s="4"/>
    </row>
    <row r="560" spans="1:1">
      <c r="A560" s="4"/>
    </row>
    <row r="561" spans="1:1">
      <c r="A561" s="4"/>
    </row>
    <row r="562" spans="1:1">
      <c r="A562" s="4"/>
    </row>
    <row r="563" spans="1:1">
      <c r="A563" s="4"/>
    </row>
    <row r="564" spans="1:1">
      <c r="A564" s="4"/>
    </row>
    <row r="565" spans="1:1">
      <c r="A565" s="4"/>
    </row>
    <row r="566" spans="1:1">
      <c r="A566" s="4"/>
    </row>
    <row r="567" spans="1:1">
      <c r="A567" s="4"/>
    </row>
    <row r="568" spans="1:1">
      <c r="A568" s="4"/>
    </row>
    <row r="569" spans="1:1">
      <c r="A569" s="4"/>
    </row>
    <row r="570" spans="1:1">
      <c r="A570" s="4"/>
    </row>
    <row r="571" spans="1:1">
      <c r="A571" s="4"/>
    </row>
    <row r="572" spans="1:1">
      <c r="A572" s="4"/>
    </row>
    <row r="573" spans="1:1">
      <c r="A573" s="4"/>
    </row>
    <row r="574" spans="1:1">
      <c r="A574" s="4"/>
    </row>
    <row r="575" spans="1:1">
      <c r="A575" s="4"/>
    </row>
    <row r="576" spans="1:1">
      <c r="A576" s="4"/>
    </row>
    <row r="577" spans="1:1">
      <c r="A577" s="4"/>
    </row>
    <row r="578" spans="1:1">
      <c r="A578" s="4"/>
    </row>
    <row r="579" spans="1:1">
      <c r="A579" s="4"/>
    </row>
    <row r="580" spans="1:1">
      <c r="A580" s="4"/>
    </row>
    <row r="581" spans="1:1">
      <c r="A581" s="4"/>
    </row>
    <row r="582" spans="1:1">
      <c r="A582" s="4"/>
    </row>
    <row r="583" spans="1:1">
      <c r="A583" s="4"/>
    </row>
    <row r="584" spans="1:1">
      <c r="A584" s="4"/>
    </row>
    <row r="585" spans="1:1">
      <c r="A585" s="4"/>
    </row>
    <row r="586" spans="1:1">
      <c r="A586" s="4"/>
    </row>
    <row r="587" spans="1:1">
      <c r="A587" s="4"/>
    </row>
    <row r="588" spans="1:1">
      <c r="A588" s="4"/>
    </row>
    <row r="589" spans="1:1">
      <c r="A589" s="4"/>
    </row>
    <row r="590" spans="1:1">
      <c r="A590" s="4"/>
    </row>
    <row r="591" spans="1:1">
      <c r="A591" s="4"/>
    </row>
    <row r="592" spans="1:1">
      <c r="A592" s="4"/>
    </row>
    <row r="593" spans="1:1">
      <c r="A593" s="4"/>
    </row>
    <row r="594" spans="1:1">
      <c r="A594" s="4"/>
    </row>
    <row r="595" spans="1:1">
      <c r="A595" s="4"/>
    </row>
    <row r="596" spans="1:1">
      <c r="A596" s="4"/>
    </row>
    <row r="597" spans="1:1">
      <c r="A597" s="4"/>
    </row>
    <row r="598" spans="1:1">
      <c r="A598" s="4"/>
    </row>
    <row r="599" spans="1:1">
      <c r="A599" s="4"/>
    </row>
    <row r="600" spans="1:1">
      <c r="A600" s="4"/>
    </row>
    <row r="601" spans="1:1">
      <c r="A601" s="4"/>
    </row>
    <row r="602" spans="1:1">
      <c r="A602" s="4"/>
    </row>
    <row r="603" spans="1:1">
      <c r="A603" s="4"/>
    </row>
    <row r="604" spans="1:1">
      <c r="A604" s="4"/>
    </row>
    <row r="605" spans="1:1">
      <c r="A605" s="4"/>
    </row>
    <row r="606" spans="1:1">
      <c r="A606" s="4"/>
    </row>
    <row r="607" spans="1:1">
      <c r="A607" s="4"/>
    </row>
    <row r="608" spans="1:1">
      <c r="A608" s="4"/>
    </row>
    <row r="609" spans="1:1">
      <c r="A609" s="4"/>
    </row>
    <row r="610" spans="1:1">
      <c r="A610" s="4"/>
    </row>
    <row r="611" spans="1:1">
      <c r="A611" s="4"/>
    </row>
    <row r="612" spans="1:1">
      <c r="A612" s="4"/>
    </row>
    <row r="613" spans="1:1">
      <c r="A613" s="4"/>
    </row>
    <row r="614" spans="1:1">
      <c r="A614" s="4"/>
    </row>
    <row r="615" spans="1:1">
      <c r="A615" s="4"/>
    </row>
    <row r="616" spans="1:1">
      <c r="A616" s="4"/>
    </row>
    <row r="617" spans="1:1">
      <c r="A617" s="4"/>
    </row>
    <row r="618" spans="1:1">
      <c r="A618" s="4"/>
    </row>
    <row r="619" spans="1:1">
      <c r="A619" s="4"/>
    </row>
    <row r="620" spans="1:1">
      <c r="A620" s="4"/>
    </row>
    <row r="621" spans="1:1">
      <c r="A621" s="4"/>
    </row>
    <row r="622" spans="1:1">
      <c r="A622" s="4"/>
    </row>
    <row r="623" spans="1:1">
      <c r="A623" s="4"/>
    </row>
    <row r="624" spans="1:1">
      <c r="A624" s="4"/>
    </row>
    <row r="625" spans="1:1">
      <c r="A625" s="4"/>
    </row>
    <row r="626" spans="1:1">
      <c r="A626" s="4"/>
    </row>
    <row r="627" spans="1:1">
      <c r="A627" s="4"/>
    </row>
    <row r="628" spans="1:1">
      <c r="A628" s="4"/>
    </row>
    <row r="629" spans="1:1">
      <c r="A629" s="4"/>
    </row>
    <row r="630" spans="1:1">
      <c r="A630" s="4"/>
    </row>
    <row r="631" spans="1:1">
      <c r="A631" s="4"/>
    </row>
    <row r="632" spans="1:1">
      <c r="A632" s="4"/>
    </row>
    <row r="633" spans="1:1">
      <c r="A633" s="4"/>
    </row>
    <row r="634" spans="1:1">
      <c r="A634" s="4"/>
    </row>
    <row r="635" spans="1:1">
      <c r="A635" s="4"/>
    </row>
    <row r="636" spans="1:1">
      <c r="A636" s="4"/>
    </row>
    <row r="637" spans="1:1">
      <c r="A637" s="4"/>
    </row>
    <row r="638" spans="1:1">
      <c r="A638" s="4"/>
    </row>
    <row r="639" spans="1:1">
      <c r="A639" s="4"/>
    </row>
    <row r="640" spans="1:1">
      <c r="A640" s="4"/>
    </row>
    <row r="641" spans="1:1">
      <c r="A641" s="4"/>
    </row>
    <row r="642" spans="1:1">
      <c r="A642" s="4"/>
    </row>
    <row r="643" spans="1:1">
      <c r="A643" s="4"/>
    </row>
    <row r="644" spans="1:1">
      <c r="A644" s="4"/>
    </row>
    <row r="645" spans="1:1">
      <c r="A645" s="4"/>
    </row>
    <row r="646" spans="1:1">
      <c r="A646" s="4"/>
    </row>
    <row r="647" spans="1:1">
      <c r="A647" s="4"/>
    </row>
    <row r="648" spans="1:1">
      <c r="A648" s="4"/>
    </row>
    <row r="649" spans="1:1">
      <c r="A649" s="4"/>
    </row>
    <row r="650" spans="1:1">
      <c r="A650" s="4"/>
    </row>
    <row r="651" spans="1:1">
      <c r="A651" s="4"/>
    </row>
    <row r="652" spans="1:1">
      <c r="A652" s="4"/>
    </row>
    <row r="653" spans="1:1">
      <c r="A653" s="4"/>
    </row>
    <row r="654" spans="1:1">
      <c r="A654" s="4"/>
    </row>
    <row r="655" spans="1:1">
      <c r="A655" s="4"/>
    </row>
    <row r="656" spans="1:1">
      <c r="A656" s="4"/>
    </row>
    <row r="657" spans="1:1">
      <c r="A657" s="4"/>
    </row>
    <row r="658" spans="1:1">
      <c r="A658" s="4"/>
    </row>
    <row r="659" spans="1:1">
      <c r="A659" s="4"/>
    </row>
    <row r="660" spans="1:1">
      <c r="A660" s="4"/>
    </row>
    <row r="661" spans="1:1">
      <c r="A661" s="4"/>
    </row>
    <row r="662" spans="1:1">
      <c r="A662" s="4"/>
    </row>
    <row r="663" spans="1:1">
      <c r="A663" s="4"/>
    </row>
    <row r="664" spans="1:1">
      <c r="A664" s="4"/>
    </row>
    <row r="665" spans="1:1">
      <c r="A665" s="4"/>
    </row>
    <row r="666" spans="1:1">
      <c r="A666" s="4"/>
    </row>
    <row r="667" spans="1:1">
      <c r="A667" s="4"/>
    </row>
    <row r="668" spans="1:1">
      <c r="A668" s="4"/>
    </row>
    <row r="669" spans="1:1">
      <c r="A669" s="4"/>
    </row>
    <row r="670" spans="1:1">
      <c r="A670" s="4"/>
    </row>
    <row r="671" spans="1:1">
      <c r="A671" s="4"/>
    </row>
    <row r="672" spans="1:1">
      <c r="A672" s="4"/>
    </row>
    <row r="673" spans="1:1">
      <c r="A673" s="4"/>
    </row>
    <row r="674" spans="1:1">
      <c r="A674" s="4"/>
    </row>
    <row r="675" spans="1:1">
      <c r="A675" s="4"/>
    </row>
    <row r="676" spans="1:1">
      <c r="A676" s="4"/>
    </row>
    <row r="677" spans="1:1">
      <c r="A677" s="4"/>
    </row>
    <row r="678" spans="1:1">
      <c r="A678" s="4"/>
    </row>
    <row r="679" spans="1:1">
      <c r="A679" s="4"/>
    </row>
    <row r="680" spans="1:1">
      <c r="A680" s="4"/>
    </row>
    <row r="681" spans="1:1">
      <c r="A681" s="4"/>
    </row>
    <row r="682" spans="1:1">
      <c r="A682" s="4"/>
    </row>
    <row r="683" spans="1:1">
      <c r="A683" s="4"/>
    </row>
    <row r="684" spans="1:1">
      <c r="A684" s="4"/>
    </row>
    <row r="685" spans="1:1">
      <c r="A685" s="4"/>
    </row>
    <row r="686" spans="1:1">
      <c r="A686" s="4"/>
    </row>
    <row r="687" spans="1:1">
      <c r="A687" s="4"/>
    </row>
    <row r="688" spans="1:1">
      <c r="A688" s="4"/>
    </row>
    <row r="689" spans="1:1">
      <c r="A689" s="4"/>
    </row>
    <row r="690" spans="1:1">
      <c r="A690" s="4"/>
    </row>
    <row r="691" spans="1:1">
      <c r="A691" s="4"/>
    </row>
    <row r="692" spans="1:1">
      <c r="A692" s="4"/>
    </row>
    <row r="693" spans="1:1">
      <c r="A693" s="4"/>
    </row>
    <row r="694" spans="1:1">
      <c r="A694" s="4"/>
    </row>
    <row r="695" spans="1:1">
      <c r="A695" s="4"/>
    </row>
    <row r="696" spans="1:1">
      <c r="A696" s="4"/>
    </row>
    <row r="697" spans="1:1">
      <c r="A697" s="4"/>
    </row>
    <row r="698" spans="1:1">
      <c r="A698" s="4"/>
    </row>
    <row r="699" spans="1:1">
      <c r="A699" s="4"/>
    </row>
    <row r="700" spans="1:1">
      <c r="A700" s="4"/>
    </row>
    <row r="701" spans="1:1">
      <c r="A701" s="4"/>
    </row>
    <row r="702" spans="1:1">
      <c r="A702" s="4"/>
    </row>
    <row r="703" spans="1:1">
      <c r="A703" s="4"/>
    </row>
    <row r="704" spans="1:1">
      <c r="A704" s="4"/>
    </row>
    <row r="705" spans="1:1">
      <c r="A705" s="4"/>
    </row>
    <row r="706" spans="1:1">
      <c r="A706" s="4"/>
    </row>
    <row r="707" spans="1:1">
      <c r="A707" s="4"/>
    </row>
    <row r="708" spans="1:1">
      <c r="A708" s="4"/>
    </row>
    <row r="709" spans="1:1">
      <c r="A709" s="4"/>
    </row>
    <row r="710" spans="1:1">
      <c r="A710" s="4"/>
    </row>
    <row r="711" spans="1:1">
      <c r="A711" s="4"/>
    </row>
    <row r="712" spans="1:1">
      <c r="A712" s="4"/>
    </row>
    <row r="713" spans="1:1">
      <c r="A713" s="4"/>
    </row>
    <row r="714" spans="1:1">
      <c r="A714" s="4"/>
    </row>
    <row r="715" spans="1:1">
      <c r="A715" s="4"/>
    </row>
    <row r="716" spans="1:1">
      <c r="A716" s="4"/>
    </row>
    <row r="717" spans="1:1">
      <c r="A717" s="4"/>
    </row>
    <row r="718" spans="1:1">
      <c r="A718" s="4"/>
    </row>
    <row r="719" spans="1:1">
      <c r="A719" s="4"/>
    </row>
    <row r="720" spans="1:1">
      <c r="A720" s="4"/>
    </row>
    <row r="721" spans="1:1">
      <c r="A721" s="4"/>
    </row>
    <row r="722" spans="1:1">
      <c r="A722" s="4"/>
    </row>
    <row r="723" spans="1:1">
      <c r="A723" s="4"/>
    </row>
    <row r="724" spans="1:1">
      <c r="A724" s="4"/>
    </row>
    <row r="725" spans="1:1">
      <c r="A725" s="4"/>
    </row>
    <row r="726" spans="1:1">
      <c r="A726" s="4"/>
    </row>
    <row r="727" spans="1:1">
      <c r="A727" s="4"/>
    </row>
    <row r="728" spans="1:1">
      <c r="A728" s="4"/>
    </row>
    <row r="729" spans="1:1">
      <c r="A729" s="4"/>
    </row>
    <row r="730" spans="1:1">
      <c r="A730" s="4"/>
    </row>
    <row r="731" spans="1:1">
      <c r="A731" s="4"/>
    </row>
    <row r="732" spans="1:1">
      <c r="A732" s="4"/>
    </row>
    <row r="733" spans="1:1">
      <c r="A733" s="4"/>
    </row>
    <row r="734" spans="1:1">
      <c r="A734" s="4"/>
    </row>
    <row r="735" spans="1:1">
      <c r="A735" s="4"/>
    </row>
    <row r="736" spans="1:1">
      <c r="A736" s="4"/>
    </row>
    <row r="737" spans="1:1">
      <c r="A737" s="4"/>
    </row>
    <row r="738" spans="1:1">
      <c r="A738" s="4"/>
    </row>
    <row r="739" spans="1:1">
      <c r="A739" s="4"/>
    </row>
    <row r="740" spans="1:1">
      <c r="A740" s="4"/>
    </row>
    <row r="741" spans="1:1">
      <c r="A741" s="4"/>
    </row>
    <row r="742" spans="1:1">
      <c r="A742" s="4"/>
    </row>
    <row r="743" spans="1:1">
      <c r="A743" s="4"/>
    </row>
    <row r="744" spans="1:1">
      <c r="A744" s="4"/>
    </row>
    <row r="745" spans="1:1">
      <c r="A745" s="4"/>
    </row>
    <row r="746" spans="1:1">
      <c r="A746" s="4"/>
    </row>
    <row r="747" spans="1:1">
      <c r="A747" s="4"/>
    </row>
    <row r="748" spans="1:1">
      <c r="A748" s="4"/>
    </row>
    <row r="749" spans="1:1">
      <c r="A749" s="4"/>
    </row>
    <row r="750" spans="1:1">
      <c r="A750" s="4"/>
    </row>
    <row r="751" spans="1:1">
      <c r="A751" s="4"/>
    </row>
    <row r="752" spans="1:1">
      <c r="A752" s="4"/>
    </row>
    <row r="753" spans="1:1">
      <c r="A753" s="4"/>
    </row>
    <row r="754" spans="1:1">
      <c r="A754" s="4"/>
    </row>
    <row r="755" spans="1:1">
      <c r="A755" s="4"/>
    </row>
    <row r="756" spans="1:1">
      <c r="A756" s="4"/>
    </row>
    <row r="757" spans="1:1">
      <c r="A757" s="4"/>
    </row>
    <row r="758" spans="1:1">
      <c r="A758" s="4"/>
    </row>
    <row r="759" spans="1:1">
      <c r="A759" s="4"/>
    </row>
    <row r="760" spans="1:1">
      <c r="A760" s="4"/>
    </row>
    <row r="761" spans="1:1">
      <c r="A761" s="4"/>
    </row>
    <row r="762" spans="1:1">
      <c r="A762" s="4"/>
    </row>
    <row r="763" spans="1:1">
      <c r="A763" s="4"/>
    </row>
    <row r="764" spans="1:1">
      <c r="A764" s="4"/>
    </row>
    <row r="765" spans="1:1">
      <c r="A765" s="4"/>
    </row>
    <row r="766" spans="1:1">
      <c r="A766" s="4"/>
    </row>
    <row r="767" spans="1:1">
      <c r="A767" s="4"/>
    </row>
    <row r="768" spans="1:1">
      <c r="A768" s="4"/>
    </row>
    <row r="769" spans="1:1">
      <c r="A769" s="4"/>
    </row>
    <row r="770" spans="1:1">
      <c r="A770" s="4"/>
    </row>
    <row r="771" spans="1:1">
      <c r="A771" s="4"/>
    </row>
    <row r="772" spans="1:1">
      <c r="A772" s="4"/>
    </row>
    <row r="773" spans="1:1">
      <c r="A773" s="4"/>
    </row>
    <row r="774" spans="1:1">
      <c r="A774" s="4"/>
    </row>
    <row r="775" spans="1:1">
      <c r="A775" s="4"/>
    </row>
    <row r="776" spans="1:1">
      <c r="A776" s="4"/>
    </row>
    <row r="777" spans="1:1">
      <c r="A777" s="4"/>
    </row>
    <row r="778" spans="1:1">
      <c r="A778" s="4"/>
    </row>
    <row r="779" spans="1:1">
      <c r="A779" s="4"/>
    </row>
    <row r="780" spans="1:1">
      <c r="A780" s="4"/>
    </row>
    <row r="781" spans="1:1">
      <c r="A781" s="4"/>
    </row>
    <row r="782" spans="1:1">
      <c r="A782" s="4"/>
    </row>
    <row r="783" spans="1:1">
      <c r="A783" s="4"/>
    </row>
    <row r="784" spans="1:1">
      <c r="A784" s="4"/>
    </row>
    <row r="785" spans="1:1">
      <c r="A785" s="4"/>
    </row>
    <row r="786" spans="1:1">
      <c r="A786" s="4"/>
    </row>
    <row r="787" spans="1:1">
      <c r="A787" s="4"/>
    </row>
    <row r="788" spans="1:1">
      <c r="A788" s="4"/>
    </row>
    <row r="789" spans="1:1">
      <c r="A789" s="4"/>
    </row>
    <row r="790" spans="1:1">
      <c r="A790" s="4"/>
    </row>
    <row r="791" spans="1:1">
      <c r="A791" s="4"/>
    </row>
    <row r="792" spans="1:1">
      <c r="A792" s="4"/>
    </row>
    <row r="793" spans="1:1">
      <c r="A793" s="4"/>
    </row>
    <row r="794" spans="1:1">
      <c r="A794" s="4"/>
    </row>
    <row r="795" spans="1:1">
      <c r="A795" s="4"/>
    </row>
    <row r="796" spans="1:1">
      <c r="A796" s="4"/>
    </row>
    <row r="797" spans="1:1">
      <c r="A797" s="4"/>
    </row>
    <row r="798" spans="1:1">
      <c r="A798" s="4"/>
    </row>
    <row r="799" spans="1:1">
      <c r="A799" s="4"/>
    </row>
    <row r="800" spans="1:1">
      <c r="A800" s="4"/>
    </row>
    <row r="801" spans="1:1">
      <c r="A801" s="4"/>
    </row>
    <row r="802" spans="1:1">
      <c r="A802" s="4"/>
    </row>
    <row r="803" spans="1:1">
      <c r="A803" s="4"/>
    </row>
    <row r="804" spans="1:1">
      <c r="A804" s="4"/>
    </row>
    <row r="805" spans="1:1">
      <c r="A805" s="4"/>
    </row>
    <row r="806" spans="1:1">
      <c r="A806" s="4"/>
    </row>
    <row r="807" spans="1:1">
      <c r="A807" s="4"/>
    </row>
    <row r="808" spans="1:1">
      <c r="A808" s="4"/>
    </row>
    <row r="809" spans="1:1">
      <c r="A809" s="4"/>
    </row>
    <row r="810" spans="1:1">
      <c r="A810" s="4"/>
    </row>
    <row r="811" spans="1:1">
      <c r="A811" s="4"/>
    </row>
    <row r="812" spans="1:1">
      <c r="A812" s="4"/>
    </row>
    <row r="813" spans="1:1">
      <c r="A813" s="4"/>
    </row>
    <row r="814" spans="1:1">
      <c r="A814" s="4"/>
    </row>
    <row r="815" spans="1:1">
      <c r="A815" s="4"/>
    </row>
    <row r="816" spans="1:1">
      <c r="A816" s="4"/>
    </row>
    <row r="817" spans="1:1">
      <c r="A817" s="4"/>
    </row>
    <row r="818" spans="1:1">
      <c r="A818" s="4"/>
    </row>
    <row r="819" spans="1:1">
      <c r="A819" s="4"/>
    </row>
    <row r="820" spans="1:1">
      <c r="A820" s="4"/>
    </row>
    <row r="821" spans="1:1">
      <c r="A821" s="4"/>
    </row>
    <row r="822" spans="1:1">
      <c r="A822" s="4"/>
    </row>
    <row r="823" spans="1:1">
      <c r="A823" s="4"/>
    </row>
    <row r="824" spans="1:1">
      <c r="A824" s="4"/>
    </row>
    <row r="825" spans="1:1">
      <c r="A825" s="4"/>
    </row>
    <row r="826" spans="1:1">
      <c r="A826" s="4"/>
    </row>
    <row r="827" spans="1:1">
      <c r="A827" s="4"/>
    </row>
    <row r="828" spans="1:1">
      <c r="A828" s="4"/>
    </row>
    <row r="829" spans="1:1">
      <c r="A829" s="4"/>
    </row>
    <row r="830" spans="1:1">
      <c r="A830" s="4"/>
    </row>
    <row r="831" spans="1:1">
      <c r="A831" s="4"/>
    </row>
    <row r="832" spans="1:1">
      <c r="A832" s="4"/>
    </row>
    <row r="833" spans="1:1">
      <c r="A833" s="4"/>
    </row>
    <row r="834" spans="1:1">
      <c r="A834" s="4"/>
    </row>
    <row r="835" spans="1:1">
      <c r="A835" s="4"/>
    </row>
    <row r="836" spans="1:1">
      <c r="A836" s="4"/>
    </row>
    <row r="837" spans="1:1">
      <c r="A837" s="4"/>
    </row>
    <row r="838" spans="1:1">
      <c r="A838" s="4"/>
    </row>
    <row r="839" spans="1:1">
      <c r="A839" s="4"/>
    </row>
    <row r="840" spans="1:1">
      <c r="A840" s="4"/>
    </row>
    <row r="841" spans="1:1">
      <c r="A841" s="4"/>
    </row>
    <row r="842" spans="1:1">
      <c r="A842" s="4"/>
    </row>
    <row r="843" spans="1:1">
      <c r="A843" s="4"/>
    </row>
    <row r="844" spans="1:1">
      <c r="A844" s="4"/>
    </row>
    <row r="845" spans="1:1">
      <c r="A845" s="4"/>
    </row>
    <row r="846" spans="1:1">
      <c r="A846" s="4"/>
    </row>
    <row r="847" spans="1:1">
      <c r="A847" s="4"/>
    </row>
    <row r="848" spans="1:1">
      <c r="A848" s="4"/>
    </row>
    <row r="849" spans="1:1">
      <c r="A849" s="4"/>
    </row>
    <row r="850" spans="1:1">
      <c r="A850" s="4"/>
    </row>
    <row r="851" spans="1:1">
      <c r="A851" s="4"/>
    </row>
    <row r="852" spans="1:1">
      <c r="A852" s="4"/>
    </row>
    <row r="853" spans="1:1">
      <c r="A853" s="4"/>
    </row>
    <row r="854" spans="1:1">
      <c r="A854" s="4"/>
    </row>
    <row r="855" spans="1:1">
      <c r="A855" s="4"/>
    </row>
    <row r="856" spans="1:1">
      <c r="A856" s="4"/>
    </row>
    <row r="857" spans="1:1">
      <c r="A857" s="4"/>
    </row>
    <row r="858" spans="1:1">
      <c r="A858" s="4"/>
    </row>
    <row r="859" spans="1:1">
      <c r="A859" s="4"/>
    </row>
    <row r="860" spans="1:1">
      <c r="A860" s="4"/>
    </row>
    <row r="861" spans="1:1">
      <c r="A861" s="4"/>
    </row>
    <row r="862" spans="1:1">
      <c r="A862" s="4"/>
    </row>
    <row r="863" spans="1:1">
      <c r="A863" s="4"/>
    </row>
    <row r="864" spans="1:1">
      <c r="A864" s="4"/>
    </row>
    <row r="865" spans="1:1">
      <c r="A865" s="4"/>
    </row>
    <row r="866" spans="1:1">
      <c r="A866" s="4"/>
    </row>
    <row r="867" spans="1:1">
      <c r="A867" s="4"/>
    </row>
    <row r="868" spans="1:1">
      <c r="A868" s="4"/>
    </row>
    <row r="869" spans="1:1">
      <c r="A869" s="4"/>
    </row>
    <row r="870" spans="1:1">
      <c r="A870" s="4"/>
    </row>
    <row r="871" spans="1:1">
      <c r="A871" s="4"/>
    </row>
    <row r="872" spans="1:1">
      <c r="A872" s="4"/>
    </row>
    <row r="873" spans="1:1">
      <c r="A873" s="4"/>
    </row>
    <row r="874" spans="1:1">
      <c r="A874" s="4"/>
    </row>
    <row r="875" spans="1:1">
      <c r="A875" s="4"/>
    </row>
    <row r="876" spans="1:1">
      <c r="A876" s="4"/>
    </row>
    <row r="877" spans="1:1">
      <c r="A877" s="4"/>
    </row>
    <row r="878" spans="1:1">
      <c r="A878" s="4"/>
    </row>
    <row r="879" spans="1:1">
      <c r="A879" s="4"/>
    </row>
    <row r="880" spans="1:1">
      <c r="A880" s="4"/>
    </row>
    <row r="881" spans="1:1">
      <c r="A881" s="4"/>
    </row>
    <row r="882" spans="1:1">
      <c r="A882" s="4"/>
    </row>
    <row r="883" spans="1:1">
      <c r="A883" s="4"/>
    </row>
    <row r="884" spans="1:1">
      <c r="A884" s="4"/>
    </row>
    <row r="885" spans="1:1">
      <c r="A885" s="4"/>
    </row>
    <row r="886" spans="1:1">
      <c r="A886" s="4"/>
    </row>
    <row r="887" spans="1:1">
      <c r="A887" s="4"/>
    </row>
    <row r="888" spans="1:1">
      <c r="A888" s="4"/>
    </row>
    <row r="889" spans="1:1">
      <c r="A889" s="4"/>
    </row>
    <row r="890" spans="1:1">
      <c r="A890" s="4"/>
    </row>
    <row r="891" spans="1:1">
      <c r="A891" s="4"/>
    </row>
    <row r="892" spans="1:1">
      <c r="A892" s="4"/>
    </row>
    <row r="893" spans="1:1">
      <c r="A893" s="4"/>
    </row>
    <row r="894" spans="1:1">
      <c r="A894" s="4"/>
    </row>
    <row r="895" spans="1:1">
      <c r="A895" s="4"/>
    </row>
    <row r="896" spans="1:1">
      <c r="A896" s="4"/>
    </row>
    <row r="897" spans="1:1">
      <c r="A897" s="4"/>
    </row>
    <row r="898" spans="1:1">
      <c r="A898" s="4"/>
    </row>
    <row r="899" spans="1:1">
      <c r="A899" s="4"/>
    </row>
    <row r="900" spans="1:1">
      <c r="A900" s="4"/>
    </row>
    <row r="901" spans="1:1">
      <c r="A901" s="4"/>
    </row>
    <row r="902" spans="1:1">
      <c r="A902" s="4"/>
    </row>
    <row r="903" spans="1:1">
      <c r="A903" s="4"/>
    </row>
    <row r="904" spans="1:1">
      <c r="A904" s="4"/>
    </row>
    <row r="905" spans="1:1">
      <c r="A905" s="4"/>
    </row>
    <row r="906" spans="1:1">
      <c r="A906" s="4"/>
    </row>
    <row r="907" spans="1:1">
      <c r="A907" s="4"/>
    </row>
    <row r="908" spans="1:1">
      <c r="A908" s="4"/>
    </row>
    <row r="909" spans="1:1">
      <c r="A909" s="4"/>
    </row>
    <row r="910" spans="1:1">
      <c r="A910" s="4"/>
    </row>
    <row r="911" spans="1:1">
      <c r="A911" s="4"/>
    </row>
    <row r="912" spans="1:1">
      <c r="A912" s="4"/>
    </row>
    <row r="913" spans="1:1">
      <c r="A913" s="4"/>
    </row>
    <row r="914" spans="1:1">
      <c r="A914" s="4"/>
    </row>
    <row r="915" spans="1:1">
      <c r="A915" s="4"/>
    </row>
    <row r="916" spans="1:1">
      <c r="A916" s="4"/>
    </row>
    <row r="917" spans="1:1">
      <c r="A917" s="4"/>
    </row>
    <row r="918" spans="1:1">
      <c r="A918" s="4"/>
    </row>
    <row r="919" spans="1:1">
      <c r="A919" s="4"/>
    </row>
    <row r="920" spans="1:1">
      <c r="A920" s="4"/>
    </row>
    <row r="921" spans="1:1">
      <c r="A921" s="4"/>
    </row>
    <row r="922" spans="1:1">
      <c r="A922" s="4"/>
    </row>
  </sheetData>
  <phoneticPr fontId="0" type="noConversion"/>
  <conditionalFormatting sqref="B8:B12">
    <cfRule type="duplicateValues" dxfId="11" priority="23192"/>
  </conditionalFormatting>
  <conditionalFormatting sqref="B13:B16">
    <cfRule type="duplicateValues" dxfId="10" priority="23181"/>
  </conditionalFormatting>
  <conditionalFormatting sqref="B49">
    <cfRule type="duplicateValues" dxfId="9" priority="6"/>
  </conditionalFormatting>
  <conditionalFormatting sqref="B50:B51">
    <cfRule type="duplicateValues" dxfId="8" priority="19465"/>
  </conditionalFormatting>
  <conditionalFormatting sqref="B58:B63">
    <cfRule type="duplicateValues" dxfId="7" priority="138"/>
  </conditionalFormatting>
  <conditionalFormatting sqref="B119">
    <cfRule type="duplicateValues" dxfId="6" priority="131"/>
  </conditionalFormatting>
  <conditionalFormatting sqref="B120">
    <cfRule type="duplicateValues" dxfId="5" priority="132"/>
  </conditionalFormatting>
  <conditionalFormatting sqref="B121">
    <cfRule type="duplicateValues" dxfId="4" priority="133"/>
  </conditionalFormatting>
  <conditionalFormatting sqref="B130:B131">
    <cfRule type="duplicateValues" dxfId="3" priority="23183"/>
  </conditionalFormatting>
  <conditionalFormatting sqref="B158:B175">
    <cfRule type="duplicateValues" dxfId="2" priority="17813"/>
  </conditionalFormatting>
  <conditionalFormatting sqref="B176:B1048576 B52:B57 B132:B157 B1:B7 B17:B48 B122:B129 B64:B118">
    <cfRule type="duplicateValues" dxfId="1" priority="23166"/>
  </conditionalFormatting>
  <printOptions horizontalCentered="1"/>
  <pageMargins left="0.35433070866141736" right="0.31496062992125984" top="0.35433070866141736" bottom="0.35433070866141736" header="0.31496062992125984" footer="0.31496062992125984"/>
  <pageSetup paperSize="9" scale="81" fitToHeight="0" orientation="portrait" r:id="rId1"/>
  <rowBreaks count="1" manualBreakCount="1">
    <brk id="70" max="21" man="1"/>
  </rowBreaks>
  <ignoredErrors>
    <ignoredError sqref="C26:D26 C64:D6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M99"/>
  <sheetViews>
    <sheetView showGridLines="0" zoomScaleNormal="100" zoomScaleSheetLayoutView="100" workbookViewId="0">
      <pane ySplit="1" topLeftCell="A55" activePane="bottomLeft" state="frozen"/>
      <selection pane="bottomLeft" activeCell="A57" sqref="A57"/>
    </sheetView>
  </sheetViews>
  <sheetFormatPr defaultRowHeight="13.2"/>
  <cols>
    <col min="1" max="1" width="43.33203125" bestFit="1" customWidth="1"/>
    <col min="2" max="2" width="4" bestFit="1" customWidth="1"/>
    <col min="3" max="3" width="14.5546875" style="37" bestFit="1" customWidth="1"/>
    <col min="4" max="4" width="14.6640625" style="22" bestFit="1" customWidth="1"/>
  </cols>
  <sheetData>
    <row r="1" spans="1:247" ht="58.2" customHeight="1">
      <c r="A1" s="83" t="s">
        <v>242</v>
      </c>
      <c r="B1" s="7"/>
      <c r="C1" s="41" t="s">
        <v>217</v>
      </c>
      <c r="D1" s="20" t="s">
        <v>218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</row>
    <row r="2" spans="1:247" ht="13.95" customHeight="1">
      <c r="A2" s="84" t="s">
        <v>243</v>
      </c>
      <c r="B2" s="85">
        <v>1</v>
      </c>
      <c r="C2" s="86">
        <f>C3+C10+C11</f>
        <v>567339.772</v>
      </c>
      <c r="D2" s="86">
        <f>D3+D10+D11</f>
        <v>707934.29399999999</v>
      </c>
      <c r="E2" s="14"/>
      <c r="F2" s="14"/>
      <c r="G2" s="14"/>
      <c r="H2" s="14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</row>
    <row r="3" spans="1:247" ht="13.2" customHeight="1">
      <c r="A3" s="88" t="s">
        <v>22</v>
      </c>
      <c r="B3" s="12"/>
      <c r="C3" s="89">
        <f>SUM(C4:C9)</f>
        <v>566189.772</v>
      </c>
      <c r="D3" s="89">
        <f>SUM(D4:D9)</f>
        <v>703878.772</v>
      </c>
      <c r="E3" s="14"/>
      <c r="F3" s="14"/>
      <c r="G3" s="14"/>
      <c r="H3" s="14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</row>
    <row r="4" spans="1:247" ht="12.6" customHeight="1">
      <c r="A4" s="55" t="s">
        <v>244</v>
      </c>
      <c r="B4" s="62" t="s">
        <v>23</v>
      </c>
      <c r="C4" s="38">
        <v>375000</v>
      </c>
      <c r="D4" s="65">
        <v>332250</v>
      </c>
      <c r="E4" s="14"/>
      <c r="F4" s="14"/>
      <c r="G4" s="14"/>
      <c r="H4" s="14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</row>
    <row r="5" spans="1:247">
      <c r="A5" s="17" t="s">
        <v>233</v>
      </c>
      <c r="B5" s="11" t="s">
        <v>24</v>
      </c>
      <c r="C5" s="38">
        <v>25000</v>
      </c>
      <c r="D5" s="63">
        <v>10075</v>
      </c>
      <c r="E5" s="14"/>
      <c r="F5" s="14"/>
      <c r="G5" s="14"/>
      <c r="H5" s="14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</row>
    <row r="6" spans="1:247" ht="13.8" customHeight="1">
      <c r="A6" s="17" t="s">
        <v>245</v>
      </c>
      <c r="B6" s="11" t="s">
        <v>25</v>
      </c>
      <c r="C6" s="38">
        <v>28000</v>
      </c>
      <c r="D6" s="63">
        <v>89000</v>
      </c>
      <c r="E6" s="14"/>
      <c r="F6" s="14"/>
      <c r="G6" s="14"/>
      <c r="H6" s="14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</row>
    <row r="7" spans="1:247">
      <c r="A7" s="18" t="s">
        <v>26</v>
      </c>
      <c r="B7" s="11" t="s">
        <v>27</v>
      </c>
      <c r="C7" s="38">
        <v>48960</v>
      </c>
      <c r="D7" s="63">
        <v>122400</v>
      </c>
      <c r="E7" s="14"/>
      <c r="F7" s="14"/>
      <c r="G7" s="14"/>
      <c r="H7" s="14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</row>
    <row r="8" spans="1:247">
      <c r="A8" s="18" t="s">
        <v>240</v>
      </c>
      <c r="B8" s="11" t="s">
        <v>28</v>
      </c>
      <c r="C8" s="38">
        <v>75160</v>
      </c>
      <c r="D8" s="63">
        <v>136084</v>
      </c>
      <c r="E8" s="14"/>
      <c r="F8" s="14"/>
      <c r="G8" s="14"/>
      <c r="H8" s="14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</row>
    <row r="9" spans="1:247">
      <c r="A9" s="18" t="s">
        <v>221</v>
      </c>
      <c r="B9" s="11" t="s">
        <v>222</v>
      </c>
      <c r="C9" s="39">
        <v>14069.772000000001</v>
      </c>
      <c r="D9" s="64">
        <v>14069.772000000001</v>
      </c>
      <c r="E9" s="14"/>
      <c r="F9" s="14"/>
      <c r="G9" s="14"/>
      <c r="H9" s="14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</row>
    <row r="10" spans="1:247">
      <c r="A10" s="94">
        <v>0.01</v>
      </c>
      <c r="B10" s="9">
        <v>13</v>
      </c>
      <c r="C10" s="93">
        <v>150</v>
      </c>
      <c r="D10" s="93">
        <v>205.52199999999999</v>
      </c>
      <c r="E10" s="14"/>
      <c r="F10" s="14"/>
      <c r="G10" s="14"/>
      <c r="H10" s="14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</row>
    <row r="11" spans="1:247" ht="13.95" customHeight="1">
      <c r="A11" s="94" t="s">
        <v>29</v>
      </c>
      <c r="B11" s="9">
        <v>14</v>
      </c>
      <c r="C11" s="93">
        <f>SUM(C12:C13)</f>
        <v>1000</v>
      </c>
      <c r="D11" s="93">
        <f>SUM(D12:D13)</f>
        <v>3850</v>
      </c>
      <c r="E11" s="14"/>
      <c r="F11" s="14"/>
      <c r="G11" s="14"/>
      <c r="H11" s="1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</row>
    <row r="12" spans="1:247">
      <c r="A12" s="17" t="s">
        <v>11</v>
      </c>
      <c r="B12" s="11" t="s">
        <v>31</v>
      </c>
      <c r="C12" s="40">
        <v>1000</v>
      </c>
      <c r="D12" s="63">
        <v>1450</v>
      </c>
      <c r="E12" s="14"/>
      <c r="F12" s="14"/>
      <c r="G12" s="14"/>
      <c r="H12" s="14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</row>
    <row r="13" spans="1:247">
      <c r="A13" s="18" t="s">
        <v>33</v>
      </c>
      <c r="B13" s="11" t="s">
        <v>34</v>
      </c>
      <c r="C13" s="40"/>
      <c r="D13" s="63">
        <v>2400</v>
      </c>
      <c r="E13" s="14"/>
      <c r="F13" s="14"/>
      <c r="G13" s="14"/>
      <c r="H13" s="14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</row>
    <row r="14" spans="1:247">
      <c r="A14" s="87" t="s">
        <v>36</v>
      </c>
      <c r="B14" s="85">
        <v>2</v>
      </c>
      <c r="C14" s="86">
        <f>C15+C22</f>
        <v>101558</v>
      </c>
      <c r="D14" s="86">
        <f>D15+D22</f>
        <v>118173.22200000001</v>
      </c>
      <c r="E14" s="14"/>
      <c r="F14" s="14"/>
      <c r="G14" s="14"/>
      <c r="H14" s="14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</row>
    <row r="15" spans="1:247" ht="13.2" customHeight="1">
      <c r="A15" s="88" t="s">
        <v>37</v>
      </c>
      <c r="B15" s="90">
        <v>21</v>
      </c>
      <c r="C15" s="89">
        <f>SUM(C17:C21)</f>
        <v>101558</v>
      </c>
      <c r="D15" s="89">
        <f>SUM(D16:D21)</f>
        <v>117373.22200000001</v>
      </c>
      <c r="E15" s="14"/>
      <c r="F15" s="14"/>
      <c r="G15" s="14"/>
      <c r="H15" s="14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</row>
    <row r="16" spans="1:247">
      <c r="A16" s="55" t="s">
        <v>30</v>
      </c>
      <c r="B16" s="8">
        <v>210</v>
      </c>
      <c r="C16" s="40"/>
      <c r="D16" s="66">
        <v>254</v>
      </c>
      <c r="E16" s="14"/>
      <c r="F16" s="14"/>
      <c r="G16" s="14"/>
      <c r="H16" s="14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</row>
    <row r="17" spans="1:247">
      <c r="A17" s="55" t="s">
        <v>15</v>
      </c>
      <c r="B17" s="8">
        <v>211</v>
      </c>
      <c r="C17" s="40">
        <v>2540</v>
      </c>
      <c r="D17" s="66">
        <v>2540</v>
      </c>
      <c r="E17" s="14"/>
      <c r="F17" s="14"/>
      <c r="G17" s="14"/>
      <c r="H17" s="14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</row>
    <row r="18" spans="1:247">
      <c r="A18" s="55" t="s">
        <v>11</v>
      </c>
      <c r="B18" s="8">
        <v>212</v>
      </c>
      <c r="C18" s="38">
        <v>99018</v>
      </c>
      <c r="D18" s="66">
        <v>108631.02800000001</v>
      </c>
      <c r="E18" s="14"/>
      <c r="F18" s="14"/>
      <c r="G18" s="14"/>
      <c r="H18" s="14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</row>
    <row r="19" spans="1:247">
      <c r="A19" s="55" t="s">
        <v>33</v>
      </c>
      <c r="B19" s="8">
        <v>215</v>
      </c>
      <c r="C19" s="38"/>
      <c r="D19" s="66">
        <v>0</v>
      </c>
      <c r="E19" s="14"/>
      <c r="F19" s="14"/>
      <c r="G19" s="14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</row>
    <row r="20" spans="1:247">
      <c r="A20" s="55" t="s">
        <v>35</v>
      </c>
      <c r="B20" s="8">
        <v>216</v>
      </c>
      <c r="C20" s="38"/>
      <c r="D20" s="66">
        <v>103.194</v>
      </c>
      <c r="E20" s="14"/>
      <c r="F20" s="14"/>
      <c r="G20" s="14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</row>
    <row r="21" spans="1:247">
      <c r="A21" s="55" t="s">
        <v>40</v>
      </c>
      <c r="B21" s="8">
        <v>219</v>
      </c>
      <c r="C21" s="39"/>
      <c r="D21" s="66">
        <v>5845</v>
      </c>
      <c r="E21" s="14"/>
      <c r="F21" s="14"/>
      <c r="G21" s="14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</row>
    <row r="22" spans="1:247" ht="13.2" customHeight="1">
      <c r="A22" s="91" t="s">
        <v>40</v>
      </c>
      <c r="B22" s="95">
        <v>22</v>
      </c>
      <c r="C22" s="93"/>
      <c r="D22" s="93">
        <v>800</v>
      </c>
      <c r="E22" s="14"/>
      <c r="F22" s="14"/>
      <c r="G22" s="14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</row>
    <row r="23" spans="1:247">
      <c r="A23" s="87" t="s">
        <v>41</v>
      </c>
      <c r="B23" s="85">
        <v>3</v>
      </c>
      <c r="C23" s="96">
        <f>SUM(C24:C27)+C34</f>
        <v>124897</v>
      </c>
      <c r="D23" s="96">
        <f>SUM(D24:D27)+D34</f>
        <v>136163.93700000001</v>
      </c>
      <c r="E23" s="14"/>
      <c r="F23" s="14"/>
      <c r="G23" s="14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</row>
    <row r="24" spans="1:247" ht="13.2" customHeight="1">
      <c r="A24" s="91" t="s">
        <v>42</v>
      </c>
      <c r="B24" s="9">
        <v>30</v>
      </c>
      <c r="C24" s="67">
        <v>28120</v>
      </c>
      <c r="D24" s="68">
        <v>28595</v>
      </c>
      <c r="E24" s="14"/>
      <c r="F24" s="14"/>
      <c r="G24" s="14"/>
      <c r="H24" s="14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</row>
    <row r="25" spans="1:247" ht="13.2" customHeight="1">
      <c r="A25" s="91" t="s">
        <v>43</v>
      </c>
      <c r="B25" s="9">
        <v>31</v>
      </c>
      <c r="C25" s="67">
        <v>8630</v>
      </c>
      <c r="D25" s="68">
        <v>8120</v>
      </c>
      <c r="E25" s="14"/>
      <c r="F25" s="14"/>
      <c r="G25" s="14"/>
      <c r="H25" s="14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</row>
    <row r="26" spans="1:247" ht="13.95" customHeight="1">
      <c r="A26" s="91" t="s">
        <v>44</v>
      </c>
      <c r="B26" s="9">
        <v>32</v>
      </c>
      <c r="C26" s="67">
        <v>150</v>
      </c>
      <c r="D26" s="68">
        <v>218</v>
      </c>
      <c r="E26" s="14"/>
      <c r="F26" s="14"/>
      <c r="G26" s="14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</row>
    <row r="27" spans="1:247" ht="13.2" customHeight="1">
      <c r="A27" s="88" t="s">
        <v>45</v>
      </c>
      <c r="B27" s="9">
        <v>33</v>
      </c>
      <c r="C27" s="89">
        <v>5547</v>
      </c>
      <c r="D27" s="89">
        <f>SUM(D28:D33)</f>
        <v>14383.791999999999</v>
      </c>
      <c r="E27" s="14"/>
      <c r="F27" s="14"/>
      <c r="G27" s="14"/>
      <c r="H27" s="14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</row>
    <row r="28" spans="1:247">
      <c r="A28" s="55" t="s">
        <v>46</v>
      </c>
      <c r="B28" s="8">
        <v>330</v>
      </c>
      <c r="C28" s="70"/>
      <c r="D28" s="67">
        <v>564</v>
      </c>
      <c r="E28" s="14"/>
      <c r="F28" s="14"/>
      <c r="G28" s="14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</row>
    <row r="29" spans="1:247">
      <c r="A29" s="17" t="s">
        <v>17</v>
      </c>
      <c r="B29" s="8">
        <v>331</v>
      </c>
      <c r="C29" s="70"/>
      <c r="D29" s="67">
        <v>2100</v>
      </c>
      <c r="E29" s="14"/>
      <c r="F29" s="14"/>
      <c r="G29" s="14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</row>
    <row r="30" spans="1:247">
      <c r="A30" s="17" t="s">
        <v>47</v>
      </c>
      <c r="B30" s="8">
        <v>333</v>
      </c>
      <c r="C30" s="70"/>
      <c r="D30" s="67">
        <v>7817</v>
      </c>
      <c r="E30" s="14"/>
      <c r="F30" s="14"/>
      <c r="G30" s="14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</row>
    <row r="31" spans="1:247">
      <c r="A31" s="17">
        <v>420</v>
      </c>
      <c r="B31" s="8">
        <v>334</v>
      </c>
      <c r="C31" s="70"/>
      <c r="D31" s="67">
        <v>3381.7919999999999</v>
      </c>
      <c r="E31" s="14"/>
      <c r="F31" s="14"/>
      <c r="G31" s="14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</row>
    <row r="32" spans="1:247">
      <c r="A32" s="17" t="s">
        <v>2</v>
      </c>
      <c r="B32" s="8">
        <v>335</v>
      </c>
      <c r="C32" s="70"/>
      <c r="D32" s="67">
        <v>15</v>
      </c>
      <c r="E32" s="14"/>
      <c r="F32" s="14"/>
      <c r="G32" s="14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</row>
    <row r="33" spans="1:247">
      <c r="A33" s="17" t="s">
        <v>48</v>
      </c>
      <c r="B33" s="8">
        <v>336</v>
      </c>
      <c r="C33" s="70"/>
      <c r="D33" s="67">
        <v>506</v>
      </c>
      <c r="E33" s="14"/>
      <c r="F33" s="14"/>
      <c r="G33" s="14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</row>
    <row r="34" spans="1:247" ht="13.8" customHeight="1">
      <c r="A34" s="91" t="s">
        <v>49</v>
      </c>
      <c r="B34" s="92">
        <v>34</v>
      </c>
      <c r="C34" s="67">
        <v>82450</v>
      </c>
      <c r="D34" s="79">
        <v>84847.145000000004</v>
      </c>
      <c r="E34" s="14"/>
      <c r="F34" s="14"/>
      <c r="G34" s="14"/>
      <c r="H34" s="14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</row>
    <row r="35" spans="1:247" ht="13.95" customHeight="1">
      <c r="A35" s="87" t="s">
        <v>50</v>
      </c>
      <c r="B35" s="85">
        <v>4</v>
      </c>
      <c r="C35" s="96">
        <f>SUM(C36:C42)</f>
        <v>106297</v>
      </c>
      <c r="D35" s="96">
        <f>SUM(D36:D42)</f>
        <v>101145.21</v>
      </c>
      <c r="E35" s="14"/>
      <c r="F35" s="14"/>
      <c r="G35" s="14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</row>
    <row r="36" spans="1:247" ht="13.2" customHeight="1">
      <c r="A36" s="91" t="s">
        <v>30</v>
      </c>
      <c r="B36" s="95">
        <v>40</v>
      </c>
      <c r="C36" s="67">
        <v>8770</v>
      </c>
      <c r="D36" s="68">
        <v>10091.25</v>
      </c>
      <c r="E36" s="14"/>
      <c r="F36" s="14"/>
      <c r="G36" s="14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</row>
    <row r="37" spans="1:247" ht="13.2" customHeight="1">
      <c r="A37" s="91" t="s">
        <v>15</v>
      </c>
      <c r="B37" s="95">
        <v>41</v>
      </c>
      <c r="C37" s="67">
        <v>14575</v>
      </c>
      <c r="D37" s="68">
        <v>14173.5</v>
      </c>
      <c r="E37" s="14"/>
      <c r="F37" s="14"/>
      <c r="G37" s="14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</row>
    <row r="38" spans="1:247" ht="13.2" customHeight="1">
      <c r="A38" s="91" t="s">
        <v>11</v>
      </c>
      <c r="B38" s="95">
        <v>42</v>
      </c>
      <c r="C38" s="67">
        <v>50350</v>
      </c>
      <c r="D38" s="68">
        <v>49537</v>
      </c>
      <c r="E38" s="14"/>
      <c r="F38" s="14"/>
      <c r="G38" s="14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</row>
    <row r="39" spans="1:247" ht="13.2" customHeight="1">
      <c r="A39" s="91" t="s">
        <v>32</v>
      </c>
      <c r="B39" s="95">
        <v>43</v>
      </c>
      <c r="C39" s="67">
        <v>8157</v>
      </c>
      <c r="D39" s="68">
        <v>6634.8</v>
      </c>
      <c r="E39" s="14"/>
      <c r="F39" s="14"/>
      <c r="G39" s="14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</row>
    <row r="40" spans="1:247" ht="13.2" customHeight="1">
      <c r="A40" s="91" t="s">
        <v>38</v>
      </c>
      <c r="B40" s="95">
        <v>44</v>
      </c>
      <c r="C40" s="67">
        <v>14080</v>
      </c>
      <c r="D40" s="68">
        <v>11500</v>
      </c>
      <c r="E40" s="14"/>
      <c r="F40" s="14"/>
      <c r="G40" s="14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</row>
    <row r="41" spans="1:247" ht="13.95" customHeight="1">
      <c r="A41" s="91" t="s">
        <v>39</v>
      </c>
      <c r="B41" s="95">
        <v>47</v>
      </c>
      <c r="C41" s="67">
        <v>1665</v>
      </c>
      <c r="D41" s="68">
        <v>2718.5</v>
      </c>
      <c r="E41" s="14"/>
      <c r="F41" s="14"/>
      <c r="G41" s="14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</row>
    <row r="42" spans="1:247" ht="12.6" customHeight="1">
      <c r="A42" s="88" t="s">
        <v>33</v>
      </c>
      <c r="B42" s="95">
        <v>45</v>
      </c>
      <c r="C42" s="123">
        <v>8700</v>
      </c>
      <c r="D42" s="123">
        <f>SUM(D43:D44)</f>
        <v>6490.16</v>
      </c>
      <c r="E42" s="14"/>
      <c r="F42" s="14"/>
      <c r="G42" s="14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</row>
    <row r="43" spans="1:247">
      <c r="A43" s="17" t="s">
        <v>53</v>
      </c>
      <c r="B43" s="8">
        <v>454</v>
      </c>
      <c r="C43" s="67"/>
      <c r="D43" s="67">
        <v>3615</v>
      </c>
      <c r="E43" s="14"/>
      <c r="F43" s="14"/>
      <c r="G43" s="14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</row>
    <row r="44" spans="1:247">
      <c r="A44" s="17" t="s">
        <v>40</v>
      </c>
      <c r="B44" s="8">
        <v>459</v>
      </c>
      <c r="C44" s="67"/>
      <c r="D44" s="67">
        <v>2875.16</v>
      </c>
      <c r="E44" s="14"/>
      <c r="F44" s="14"/>
      <c r="G44" s="14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</row>
    <row r="45" spans="1:247" ht="13.2" customHeight="1">
      <c r="A45" s="87" t="s">
        <v>54</v>
      </c>
      <c r="B45" s="85">
        <v>5</v>
      </c>
      <c r="C45" s="96">
        <f>SUM(C46:C48)</f>
        <v>6050</v>
      </c>
      <c r="D45" s="96">
        <f>SUM(D46:D48)</f>
        <v>5923.8050000000003</v>
      </c>
      <c r="E45" s="14"/>
      <c r="F45" s="14"/>
      <c r="G45" s="14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</row>
    <row r="46" spans="1:247" ht="13.2" customHeight="1">
      <c r="A46" s="91" t="s">
        <v>55</v>
      </c>
      <c r="B46" s="9">
        <v>50</v>
      </c>
      <c r="C46" s="67">
        <v>2200</v>
      </c>
      <c r="D46" s="68">
        <v>4364.7960000000003</v>
      </c>
      <c r="E46" s="14"/>
      <c r="F46" s="14"/>
      <c r="G46" s="14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</row>
    <row r="47" spans="1:247" ht="13.95" customHeight="1">
      <c r="A47" s="91" t="s">
        <v>56</v>
      </c>
      <c r="B47" s="69">
        <v>51</v>
      </c>
      <c r="C47" s="67">
        <v>3000</v>
      </c>
      <c r="D47" s="68">
        <v>1341.12</v>
      </c>
      <c r="E47" s="14"/>
      <c r="F47" s="14"/>
      <c r="G47" s="14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</row>
    <row r="48" spans="1:247" ht="13.2" customHeight="1">
      <c r="A48" s="91" t="s">
        <v>57</v>
      </c>
      <c r="B48" s="69">
        <v>53</v>
      </c>
      <c r="C48" s="67">
        <v>850</v>
      </c>
      <c r="D48" s="68">
        <v>217.88900000000001</v>
      </c>
      <c r="E48" s="14"/>
      <c r="F48" s="14"/>
      <c r="G48" s="14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</row>
    <row r="49" spans="1:247" ht="13.2" customHeight="1">
      <c r="A49" s="87" t="s">
        <v>58</v>
      </c>
      <c r="B49" s="85">
        <v>6</v>
      </c>
      <c r="C49" s="96">
        <f>SUM(C50:C51)</f>
        <v>15410</v>
      </c>
      <c r="D49" s="96">
        <f>SUM(D50:D51)</f>
        <v>17858.739000000001</v>
      </c>
      <c r="E49" s="14"/>
      <c r="F49" s="14"/>
      <c r="G49" s="14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</row>
    <row r="50" spans="1:247" ht="13.95" customHeight="1">
      <c r="A50" s="97" t="s">
        <v>59</v>
      </c>
      <c r="B50" s="69">
        <v>61</v>
      </c>
      <c r="C50" s="70">
        <v>2000</v>
      </c>
      <c r="D50" s="68">
        <v>4438.5</v>
      </c>
      <c r="E50" s="14"/>
      <c r="F50" s="14"/>
      <c r="G50" s="14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</row>
    <row r="51" spans="1:247" ht="13.95" customHeight="1">
      <c r="A51" s="97" t="s">
        <v>220</v>
      </c>
      <c r="B51" s="69">
        <v>62</v>
      </c>
      <c r="C51" s="70">
        <v>13410</v>
      </c>
      <c r="D51" s="68">
        <v>13420.239</v>
      </c>
      <c r="E51" s="14"/>
      <c r="F51" s="14"/>
      <c r="G51" s="14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</row>
    <row r="52" spans="1:247" ht="13.2" customHeight="1">
      <c r="A52" s="87" t="s">
        <v>60</v>
      </c>
      <c r="B52" s="85">
        <v>7</v>
      </c>
      <c r="C52" s="96">
        <f>SUM(C53:C54)</f>
        <v>280</v>
      </c>
      <c r="D52" s="96">
        <f>SUM(D53:D54)</f>
        <v>678.30799999999999</v>
      </c>
      <c r="E52" s="14"/>
      <c r="F52" s="14"/>
      <c r="G52" s="14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</row>
    <row r="53" spans="1:247" ht="13.2" customHeight="1">
      <c r="A53" s="91" t="s">
        <v>61</v>
      </c>
      <c r="B53" s="9">
        <v>70</v>
      </c>
      <c r="C53" s="70"/>
      <c r="D53" s="68">
        <v>554.82399999999996</v>
      </c>
      <c r="E53" s="14"/>
      <c r="F53" s="14"/>
      <c r="G53" s="14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</row>
    <row r="54" spans="1:247" ht="13.2" customHeight="1">
      <c r="A54" s="91" t="s">
        <v>12</v>
      </c>
      <c r="B54" s="69">
        <v>73</v>
      </c>
      <c r="C54" s="70">
        <v>280</v>
      </c>
      <c r="D54" s="68">
        <v>123.48399999999999</v>
      </c>
      <c r="E54" s="14"/>
      <c r="F54" s="14"/>
      <c r="G54" s="14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</row>
    <row r="55" spans="1:247" ht="13.2" customHeight="1">
      <c r="A55" s="87" t="s">
        <v>62</v>
      </c>
      <c r="B55" s="85">
        <v>8</v>
      </c>
      <c r="C55" s="96">
        <f>SUM(C56:C60)</f>
        <v>40466</v>
      </c>
      <c r="D55" s="96">
        <f>SUM(D56:D60)</f>
        <v>25709.361000000001</v>
      </c>
      <c r="E55" s="14"/>
      <c r="F55" s="14"/>
      <c r="G55" s="14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</row>
    <row r="56" spans="1:247" ht="13.2" customHeight="1">
      <c r="A56" s="91" t="s">
        <v>63</v>
      </c>
      <c r="B56" s="9">
        <v>80</v>
      </c>
      <c r="C56" s="67">
        <v>131</v>
      </c>
      <c r="D56" s="68">
        <v>392.34300000000002</v>
      </c>
      <c r="E56" s="14"/>
      <c r="F56" s="14"/>
      <c r="G56" s="14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</row>
    <row r="57" spans="1:247" ht="13.95" customHeight="1">
      <c r="A57" s="91" t="s">
        <v>64</v>
      </c>
      <c r="B57" s="69">
        <v>82</v>
      </c>
      <c r="C57" s="67">
        <v>0</v>
      </c>
      <c r="D57" s="68">
        <v>1163.32</v>
      </c>
      <c r="E57" s="14"/>
      <c r="F57" s="14"/>
      <c r="G57" s="14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</row>
    <row r="58" spans="1:247" ht="13.2" customHeight="1">
      <c r="A58" s="91" t="s">
        <v>65</v>
      </c>
      <c r="B58" s="69">
        <v>84</v>
      </c>
      <c r="C58" s="67">
        <v>0</v>
      </c>
      <c r="D58" s="68">
        <v>2939.239</v>
      </c>
      <c r="E58" s="14"/>
      <c r="F58" s="14"/>
      <c r="G58" s="14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</row>
    <row r="59" spans="1:247" ht="13.2" customHeight="1">
      <c r="A59" s="91" t="s">
        <v>66</v>
      </c>
      <c r="B59" s="69">
        <v>85</v>
      </c>
      <c r="C59" s="67">
        <v>14605</v>
      </c>
      <c r="D59" s="68">
        <v>15875.674000000001</v>
      </c>
      <c r="E59" s="14"/>
      <c r="F59" s="14"/>
      <c r="G59" s="14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</row>
    <row r="60" spans="1:247" ht="13.2" customHeight="1">
      <c r="A60" s="91" t="s">
        <v>40</v>
      </c>
      <c r="B60" s="69">
        <v>87</v>
      </c>
      <c r="C60" s="79">
        <v>25730</v>
      </c>
      <c r="D60" s="79">
        <v>5338.7849999999999</v>
      </c>
      <c r="E60" s="14"/>
      <c r="F60" s="14"/>
      <c r="G60" s="14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</row>
    <row r="61" spans="1:247" ht="13.2" customHeight="1"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</row>
    <row r="62" spans="1:247" ht="13.2" customHeight="1">
      <c r="A62" s="16" t="s">
        <v>67</v>
      </c>
      <c r="B62" s="99"/>
      <c r="C62" s="98">
        <f>C2+C14+C23+C35+C45+C49+C52+C55</f>
        <v>962297.772</v>
      </c>
      <c r="D62" s="98">
        <f>D2+D14+D23+D35+D45+D49+D52+D55</f>
        <v>1113586.8760000002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</row>
    <row r="63" spans="1:247" ht="13.95" customHeight="1">
      <c r="A63" s="45"/>
      <c r="C63" s="44"/>
      <c r="D63" s="43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</row>
    <row r="64" spans="1:247" ht="13.95" customHeight="1">
      <c r="A64" s="42"/>
      <c r="C64" s="44"/>
      <c r="D64" s="43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</row>
    <row r="65" spans="1:247" ht="13.95" customHeight="1">
      <c r="A65" s="100" t="s">
        <v>250</v>
      </c>
      <c r="B65" s="101"/>
      <c r="C65" s="30"/>
      <c r="D65" s="31">
        <v>289551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</row>
    <row r="66" spans="1:247" ht="13.95" customHeight="1">
      <c r="A66" s="102" t="s">
        <v>251</v>
      </c>
      <c r="B66" s="101"/>
      <c r="C66" s="21"/>
      <c r="D66" s="31">
        <v>6219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</row>
    <row r="67" spans="1:247" ht="13.95" customHeight="1">
      <c r="C67" s="44"/>
      <c r="D67" s="23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</row>
    <row r="68" spans="1:247">
      <c r="A68" s="16" t="s">
        <v>252</v>
      </c>
      <c r="B68" s="99"/>
      <c r="C68" s="98"/>
      <c r="D68" s="98">
        <v>1409356.8760000002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</row>
    <row r="69" spans="1:247">
      <c r="D69" s="23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</row>
    <row r="70" spans="1:247" hidden="1">
      <c r="A70" s="14" t="s">
        <v>254</v>
      </c>
      <c r="D70" s="106">
        <v>101094982</v>
      </c>
      <c r="E70" s="10"/>
      <c r="F70" s="10"/>
      <c r="G70" s="10"/>
      <c r="H70" s="10"/>
    </row>
    <row r="71" spans="1:247" hidden="1">
      <c r="A71" s="14" t="s">
        <v>253</v>
      </c>
      <c r="D71" s="106">
        <v>2233475</v>
      </c>
      <c r="E71" s="10"/>
      <c r="F71" s="10"/>
      <c r="G71" s="10"/>
      <c r="H71" s="10"/>
    </row>
    <row r="72" spans="1:247" hidden="1">
      <c r="A72" s="14" t="s">
        <v>255</v>
      </c>
      <c r="D72" s="106">
        <v>164258458</v>
      </c>
      <c r="E72" s="10"/>
      <c r="F72" s="10"/>
      <c r="G72" s="10"/>
      <c r="H72" s="10"/>
    </row>
    <row r="73" spans="1:247" hidden="1">
      <c r="A73" s="14" t="s">
        <v>256</v>
      </c>
      <c r="D73" s="106">
        <v>20567560</v>
      </c>
      <c r="E73" s="10"/>
      <c r="F73" s="10"/>
      <c r="G73" s="10"/>
      <c r="H73" s="10"/>
    </row>
    <row r="74" spans="1:247" hidden="1">
      <c r="A74" s="14" t="s">
        <v>257</v>
      </c>
      <c r="D74" s="22">
        <v>233178.56199999998</v>
      </c>
      <c r="E74" s="10"/>
      <c r="F74" s="10"/>
      <c r="G74" s="10"/>
      <c r="H74" s="10"/>
    </row>
    <row r="75" spans="1:247" hidden="1">
      <c r="A75" s="14" t="s">
        <v>8</v>
      </c>
      <c r="D75" s="108">
        <v>475775</v>
      </c>
      <c r="E75" s="10"/>
      <c r="F75" s="10"/>
      <c r="G75" s="10"/>
      <c r="H75" s="10"/>
    </row>
    <row r="76" spans="1:247" hidden="1">
      <c r="A76" s="14" t="s">
        <v>258</v>
      </c>
      <c r="D76" s="107">
        <v>688000</v>
      </c>
      <c r="E76" s="10"/>
      <c r="F76" s="10"/>
      <c r="G76" s="10"/>
      <c r="H76" s="10"/>
    </row>
    <row r="77" spans="1:247" hidden="1">
      <c r="A77" s="14" t="s">
        <v>69</v>
      </c>
      <c r="D77" s="22">
        <v>6218919</v>
      </c>
      <c r="E77" s="10"/>
      <c r="F77" s="10"/>
      <c r="G77" s="10"/>
      <c r="H77" s="10"/>
    </row>
    <row r="78" spans="1:247" hidden="1">
      <c r="E78" s="10"/>
      <c r="F78" s="10"/>
      <c r="G78" s="10"/>
      <c r="H78" s="10"/>
    </row>
    <row r="79" spans="1:247" hidden="1">
      <c r="E79" s="10"/>
      <c r="F79" s="10"/>
      <c r="G79" s="10"/>
      <c r="H79" s="10"/>
    </row>
    <row r="80" spans="1:247">
      <c r="E80" s="10"/>
      <c r="F80" s="10"/>
      <c r="G80" s="10"/>
      <c r="H80" s="10"/>
    </row>
    <row r="81" spans="5:8">
      <c r="E81" s="10"/>
      <c r="F81" s="10"/>
      <c r="G81" s="10"/>
      <c r="H81" s="10"/>
    </row>
    <row r="82" spans="5:8">
      <c r="E82" s="10"/>
      <c r="F82" s="10"/>
      <c r="G82" s="10"/>
      <c r="H82" s="10"/>
    </row>
    <row r="83" spans="5:8">
      <c r="E83" s="10"/>
      <c r="F83" s="10"/>
      <c r="G83" s="10"/>
      <c r="H83" s="10"/>
    </row>
    <row r="84" spans="5:8">
      <c r="E84" s="10"/>
      <c r="F84" s="10"/>
      <c r="G84" s="10"/>
      <c r="H84" s="10"/>
    </row>
    <row r="85" spans="5:8">
      <c r="E85" s="10"/>
      <c r="F85" s="10"/>
      <c r="G85" s="10"/>
      <c r="H85" s="10"/>
    </row>
    <row r="86" spans="5:8">
      <c r="E86" s="10"/>
      <c r="F86" s="10"/>
      <c r="G86" s="10"/>
      <c r="H86" s="10"/>
    </row>
    <row r="87" spans="5:8">
      <c r="E87" s="10"/>
      <c r="F87" s="10"/>
      <c r="G87" s="10"/>
      <c r="H87" s="10"/>
    </row>
    <row r="88" spans="5:8">
      <c r="E88" s="10"/>
      <c r="F88" s="10"/>
      <c r="G88" s="10"/>
      <c r="H88" s="10"/>
    </row>
    <row r="89" spans="5:8">
      <c r="E89" s="10"/>
      <c r="F89" s="10"/>
      <c r="G89" s="10"/>
      <c r="H89" s="10"/>
    </row>
    <row r="90" spans="5:8">
      <c r="E90" s="10"/>
      <c r="F90" s="10"/>
      <c r="G90" s="10"/>
      <c r="H90" s="10"/>
    </row>
    <row r="91" spans="5:8">
      <c r="E91" s="10"/>
      <c r="F91" s="10"/>
      <c r="G91" s="10"/>
      <c r="H91" s="10"/>
    </row>
    <row r="92" spans="5:8">
      <c r="E92" s="10"/>
      <c r="F92" s="10"/>
      <c r="G92" s="10"/>
      <c r="H92" s="10"/>
    </row>
    <row r="93" spans="5:8">
      <c r="E93" s="10"/>
      <c r="F93" s="10"/>
      <c r="G93" s="10"/>
      <c r="H93" s="10"/>
    </row>
    <row r="94" spans="5:8">
      <c r="E94" s="10"/>
      <c r="F94" s="10"/>
      <c r="G94" s="10"/>
    </row>
    <row r="95" spans="5:8">
      <c r="E95" s="10"/>
      <c r="F95" s="10"/>
      <c r="G95" s="10"/>
    </row>
    <row r="96" spans="5:8">
      <c r="E96" s="10"/>
      <c r="F96" s="10"/>
      <c r="G96" s="10"/>
    </row>
    <row r="97" spans="5:7">
      <c r="E97" s="10"/>
      <c r="F97" s="10"/>
      <c r="G97" s="10"/>
    </row>
    <row r="98" spans="5:7">
      <c r="E98" s="10"/>
      <c r="F98" s="10"/>
      <c r="G98" s="10"/>
    </row>
    <row r="99" spans="5:7">
      <c r="E99" s="10"/>
      <c r="F99" s="10"/>
      <c r="G99" s="10"/>
    </row>
  </sheetData>
  <phoneticPr fontId="12" type="noConversion"/>
  <conditionalFormatting sqref="A65">
    <cfRule type="duplicateValues" dxfId="0" priority="3"/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84" orientation="portrait" r:id="rId1"/>
  <ignoredErrors>
    <ignoredError sqref="B12:D13 B4:B11 D4:D11" numberStoredAsText="1"/>
    <ignoredError sqref="C4:C11" numberStoredAsText="1" formulaRange="1"/>
    <ignoredError sqref="C3:D3 D27 D4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2cad83-6591-4d8b-a41c-ceb421b01192">
      <Terms xmlns="http://schemas.microsoft.com/office/infopath/2007/PartnerControls"/>
    </lcf76f155ced4ddcb4097134ff3c332f>
    <TaxCatchAll xmlns="b9efb412-f7c0-4b87-a455-d6c5fdc190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76FF178FC76A4AB7BC46E5A6E35616" ma:contentTypeVersion="19" ma:contentTypeDescription="Új dokumentum létrehozása." ma:contentTypeScope="" ma:versionID="149c48f785497bd72a1285d96bc6915d">
  <xsd:schema xmlns:xsd="http://www.w3.org/2001/XMLSchema" xmlns:xs="http://www.w3.org/2001/XMLSchema" xmlns:p="http://schemas.microsoft.com/office/2006/metadata/properties" xmlns:ns2="b62cad83-6591-4d8b-a41c-ceb421b01192" xmlns:ns3="b9efb412-f7c0-4b87-a455-d6c5fdc19039" targetNamespace="http://schemas.microsoft.com/office/2006/metadata/properties" ma:root="true" ma:fieldsID="059b9887eec1348a3497ed0170a02394" ns2:_="" ns3:_="">
    <xsd:import namespace="b62cad83-6591-4d8b-a41c-ceb421b01192"/>
    <xsd:import namespace="b9efb412-f7c0-4b87-a455-d6c5fdc19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cad83-6591-4d8b-a41c-ceb421b0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épcímkék" ma:readOnly="false" ma:fieldId="{5cf76f15-5ced-4ddc-b409-7134ff3c332f}" ma:taxonomyMulti="true" ma:sspId="1bd5c3e0-d20d-456e-a4ed-58be5084bf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fb412-f7c0-4b87-a455-d6c5fdc1903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0750bf-1dd7-4e9e-9dc8-aa736da60a3b}" ma:internalName="TaxCatchAll" ma:showField="CatchAllData" ma:web="b9efb412-f7c0-4b87-a455-d6c5fdc190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F907B58-6D25-460A-8B42-6545C338FE71}">
  <ds:schemaRefs>
    <ds:schemaRef ds:uri="b9efb412-f7c0-4b87-a455-d6c5fdc19039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b62cad83-6591-4d8b-a41c-ceb421b01192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FD6C5A1-DB75-4098-B7E9-9081227E1D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2cad83-6591-4d8b-a41c-ceb421b01192"/>
    <ds:schemaRef ds:uri="b9efb412-f7c0-4b87-a455-d6c5fdc19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200223-28DE-4F15-A86E-C7ABB273E3B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A540AE0-2C31-435A-B0B4-D2A5F5C8BC2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Össz bruttó ktg</vt:lpstr>
      <vt:lpstr>Össz bruttó bevétel</vt:lpstr>
      <vt:lpstr>'Össz bruttó bevétel'!Nyomtatási_cím</vt:lpstr>
      <vt:lpstr>'Össz bruttó ktg'!Nyomtatási_cím</vt:lpstr>
      <vt:lpstr>'Össz bruttó bevétel'!Nyomtatási_terület</vt:lpstr>
      <vt:lpstr>'Össz bruttó ktg'!Nyomtatási_terület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Bakos Tímea</dc:creator>
  <cp:lastModifiedBy>Fluck Réka</cp:lastModifiedBy>
  <cp:lastPrinted>2026-05-14T12:31:13Z</cp:lastPrinted>
  <dcterms:created xsi:type="dcterms:W3CDTF">2026-05-11T15:33:21Z</dcterms:created>
  <dcterms:modified xsi:type="dcterms:W3CDTF">2026-05-14T12:31:34Z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0x0101003376FF178FC76A4AB7BC46E5A6E35616</vt:lpwstr>
  </property>
</Properties>
</file>